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EW PERSONAL\PERSONAL\DATA ANALYTICS TRAINING\HAGITAL\"/>
    </mc:Choice>
  </mc:AlternateContent>
  <xr:revisionPtr revIDLastSave="0" documentId="8_{00DC0967-E57C-4033-BD81-DCEF1183A344}" xr6:coauthVersionLast="47" xr6:coauthVersionMax="47" xr10:uidLastSave="{00000000-0000-0000-0000-000000000000}"/>
  <bookViews>
    <workbookView xWindow="-120" yWindow="-120" windowWidth="24240" windowHeight="13140" activeTab="4" xr2:uid="{60404D38-3D9B-46E0-BD21-48CD1DD90C94}"/>
  </bookViews>
  <sheets>
    <sheet name="Sales- Raw Data" sheetId="6" r:id="rId1"/>
    <sheet name="Product -Raw Data" sheetId="7" r:id="rId2"/>
    <sheet name="Sales" sheetId="1" r:id="rId3"/>
    <sheet name="Products" sheetId="2" r:id="rId4"/>
    <sheet name="Pivot Table" sheetId="5" r:id="rId5"/>
  </sheets>
  <definedNames>
    <definedName name="_xlnm._FilterDatabase" localSheetId="2" hidden="1">Sales!$A$1:$N$1001</definedName>
    <definedName name="_xlcn.WorksheetConnection_DataCleaningandAnalysisPractice1.xlsxProducts1" hidden="1">Products[]</definedName>
    <definedName name="_xlcn.WorksheetConnection_DataCleaningandAnalysisPractice1.xlsxSales1" hidden="1">Sales[]</definedName>
  </definedNames>
  <calcPr calcId="191029"/>
  <pivotCaches>
    <pivotCache cacheId="78" r:id="rId6"/>
    <pivotCache cacheId="84" r:id="rId7"/>
    <pivotCache cacheId="97" r:id="rId8"/>
    <pivotCache cacheId="100" r:id="rId9"/>
    <pivotCache cacheId="103" r:id="rId10"/>
    <pivotCache cacheId="106" r:id="rId11"/>
    <pivotCache cacheId="112" r:id="rId12"/>
    <pivotCache cacheId="118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Data Cleaning and Analysis Practice (1).xlsx!Sales"/>
          <x15:modelTable id="Products" name="Products" connection="WorksheetConnection_Data Cleaning and Analysis Practice (1).xlsx!Products"/>
        </x15:modelTables>
        <x15:modelRelationships>
          <x15:modelRelationship fromTable="Sales" fromColumn="Product ID" toTable="Products" toColumn="Produc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02" i="1" l="1"/>
  <c r="U100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29" i="1"/>
  <c r="T33" i="1"/>
  <c r="T61" i="1"/>
  <c r="T65" i="1"/>
  <c r="T93" i="1"/>
  <c r="T97" i="1"/>
  <c r="T125" i="1"/>
  <c r="T129" i="1"/>
  <c r="T157" i="1"/>
  <c r="T161" i="1"/>
  <c r="T189" i="1"/>
  <c r="T193" i="1"/>
  <c r="T221" i="1"/>
  <c r="T225" i="1"/>
  <c r="T253" i="1"/>
  <c r="T257" i="1"/>
  <c r="T285" i="1"/>
  <c r="T289" i="1"/>
  <c r="T317" i="1"/>
  <c r="T321" i="1"/>
  <c r="R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R30" i="1"/>
  <c r="T30" i="1" s="1"/>
  <c r="R31" i="1"/>
  <c r="T31" i="1" s="1"/>
  <c r="R32" i="1"/>
  <c r="T32" i="1" s="1"/>
  <c r="R33" i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R62" i="1"/>
  <c r="T62" i="1" s="1"/>
  <c r="R63" i="1"/>
  <c r="T63" i="1" s="1"/>
  <c r="R64" i="1"/>
  <c r="T64" i="1" s="1"/>
  <c r="R65" i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R94" i="1"/>
  <c r="T94" i="1" s="1"/>
  <c r="R95" i="1"/>
  <c r="T95" i="1" s="1"/>
  <c r="R96" i="1"/>
  <c r="T96" i="1" s="1"/>
  <c r="R97" i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R126" i="1"/>
  <c r="T126" i="1" s="1"/>
  <c r="R127" i="1"/>
  <c r="T127" i="1" s="1"/>
  <c r="R128" i="1"/>
  <c r="T128" i="1" s="1"/>
  <c r="R129" i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R158" i="1"/>
  <c r="T158" i="1" s="1"/>
  <c r="R159" i="1"/>
  <c r="T159" i="1" s="1"/>
  <c r="R160" i="1"/>
  <c r="T160" i="1" s="1"/>
  <c r="R161" i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R190" i="1"/>
  <c r="T190" i="1" s="1"/>
  <c r="R191" i="1"/>
  <c r="T191" i="1" s="1"/>
  <c r="R192" i="1"/>
  <c r="T192" i="1" s="1"/>
  <c r="R193" i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R222" i="1"/>
  <c r="T222" i="1" s="1"/>
  <c r="R223" i="1"/>
  <c r="T223" i="1" s="1"/>
  <c r="R224" i="1"/>
  <c r="T224" i="1" s="1"/>
  <c r="R225" i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R254" i="1"/>
  <c r="T254" i="1" s="1"/>
  <c r="R255" i="1"/>
  <c r="T255" i="1" s="1"/>
  <c r="R256" i="1"/>
  <c r="T256" i="1" s="1"/>
  <c r="R257" i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R286" i="1"/>
  <c r="T286" i="1" s="1"/>
  <c r="R287" i="1"/>
  <c r="T287" i="1" s="1"/>
  <c r="R288" i="1"/>
  <c r="T288" i="1" s="1"/>
  <c r="R289" i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R318" i="1"/>
  <c r="T318" i="1" s="1"/>
  <c r="R319" i="1"/>
  <c r="T319" i="1" s="1"/>
  <c r="R320" i="1"/>
  <c r="T320" i="1" s="1"/>
  <c r="R321" i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Q2" i="1"/>
  <c r="S2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R1002" i="1" l="1"/>
  <c r="T2" i="1"/>
  <c r="S1002" i="1"/>
  <c r="Q1002" i="1"/>
  <c r="D100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56B52-B7AE-41A9-855E-0B5226A0BBE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E07AB0-321E-4C93-9413-695EE6BC850F}" name="WorksheetConnection_Data Cleaning and Analysis Practice (1)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DataCleaningandAnalysisPractice1.xlsxProducts1"/>
        </x15:connection>
      </ext>
    </extLst>
  </connection>
  <connection id="3" xr16:uid="{8D635825-74EB-4A73-9ED6-AAA6140899E6}" name="WorksheetConnection_Data Cleaning and Analysis Practice (1)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DataCleaningandAnalysisPractice1.xlsxSales1"/>
        </x15:connection>
      </ext>
    </extLst>
  </connection>
</connections>
</file>

<file path=xl/sharedStrings.xml><?xml version="1.0" encoding="utf-8"?>
<sst xmlns="http://schemas.openxmlformats.org/spreadsheetml/2006/main" count="17266" uniqueCount="2956">
  <si>
    <t>Order ID</t>
  </si>
  <si>
    <t>Product ID</t>
  </si>
  <si>
    <t>Quantity</t>
  </si>
  <si>
    <t>Unit Price</t>
  </si>
  <si>
    <t>Email</t>
  </si>
  <si>
    <t>Segment</t>
  </si>
  <si>
    <t>Unit Cost</t>
  </si>
  <si>
    <t>Date</t>
  </si>
  <si>
    <t>Time</t>
  </si>
  <si>
    <t>Gender</t>
  </si>
  <si>
    <t>750-67-8428</t>
  </si>
  <si>
    <t>226-31-3081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</si>
  <si>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</si>
  <si>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</si>
  <si>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</si>
  <si>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</si>
  <si>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</si>
  <si>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</si>
  <si>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</si>
  <si>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</si>
  <si>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</si>
  <si>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</si>
  <si>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</si>
  <si>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</si>
  <si>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</si>
  <si>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</si>
  <si>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</si>
  <si>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</si>
  <si>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</si>
  <si>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</si>
  <si>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</si>
  <si>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</si>
  <si>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</si>
  <si>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</si>
  <si>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</si>
  <si>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</si>
  <si>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</si>
  <si>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</si>
  <si>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</si>
  <si>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</si>
  <si>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</si>
  <si>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</si>
  <si>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</si>
  <si>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</si>
  <si>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</si>
  <si>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</si>
  <si>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</si>
  <si>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</si>
  <si>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</si>
  <si>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</si>
  <si>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</si>
  <si>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</si>
  <si>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</si>
  <si>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</si>
  <si>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</si>
  <si>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</si>
  <si>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</si>
  <si>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</si>
  <si>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</si>
  <si>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</si>
  <si>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</si>
  <si>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</si>
  <si>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</si>
  <si>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</si>
  <si>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</si>
  <si>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</si>
  <si>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</si>
  <si>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</si>
  <si>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</si>
  <si>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</si>
  <si>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</si>
  <si>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</si>
  <si>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</si>
  <si>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</si>
  <si>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</si>
  <si>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</si>
  <si>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</si>
  <si>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</si>
  <si>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</si>
  <si>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</si>
  <si>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</si>
  <si>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</si>
  <si>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</si>
  <si>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</si>
  <si>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</si>
  <si>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</si>
  <si>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</si>
  <si>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</si>
  <si>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</si>
  <si>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</si>
  <si>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</si>
  <si>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</si>
  <si>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</si>
  <si>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</si>
  <si>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</si>
  <si>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</si>
  <si>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</si>
  <si>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</si>
  <si>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</si>
  <si>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</si>
  <si>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</si>
  <si>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</si>
  <si>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</si>
  <si>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</si>
  <si>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</si>
  <si>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</si>
  <si>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</si>
  <si>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</si>
  <si>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</si>
  <si>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</si>
  <si>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</si>
  <si>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</si>
  <si>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</si>
  <si>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</si>
  <si>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</si>
  <si>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</si>
  <si>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</si>
  <si>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</si>
  <si>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</si>
  <si>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</si>
  <si>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</si>
  <si>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</si>
  <si>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</si>
  <si>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</si>
  <si>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</si>
  <si>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</si>
  <si>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</si>
  <si>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</si>
  <si>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</si>
  <si>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</si>
  <si>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</si>
  <si>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</si>
  <si>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</si>
  <si>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</si>
  <si>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</si>
  <si>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</si>
  <si>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</si>
  <si>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</si>
  <si>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</si>
  <si>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</si>
  <si>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</si>
  <si>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</si>
  <si>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</si>
  <si>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</si>
  <si>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</si>
  <si>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</si>
  <si>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</si>
  <si>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</si>
  <si>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</si>
  <si>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</si>
  <si>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</si>
  <si>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</si>
  <si>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</si>
  <si>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</si>
  <si>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</si>
  <si>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</si>
  <si>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</si>
  <si>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</si>
  <si>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</si>
  <si>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</si>
  <si>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</si>
  <si>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</si>
  <si>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</si>
  <si>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</si>
  <si>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</si>
  <si>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</si>
  <si>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</si>
  <si>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</si>
  <si>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</si>
  <si>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</si>
  <si>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</si>
  <si>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</si>
  <si>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</si>
  <si>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</si>
  <si>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</si>
  <si>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</si>
  <si>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</si>
  <si>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</si>
  <si>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</si>
  <si>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</si>
  <si>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</si>
  <si>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</si>
  <si>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</si>
  <si>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</si>
  <si>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</si>
  <si>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</si>
  <si>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</si>
  <si>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</si>
  <si>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</si>
  <si>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</si>
  <si>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</si>
  <si>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</si>
  <si>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</si>
  <si>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</si>
  <si>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</si>
  <si>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</si>
  <si>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</si>
  <si>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</si>
  <si>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</si>
  <si>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</si>
  <si>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</si>
  <si>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</si>
  <si>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</si>
  <si>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</si>
  <si>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</si>
  <si>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</si>
  <si>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</si>
  <si>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</si>
  <si>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</si>
  <si>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</si>
  <si>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</si>
  <si>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</si>
  <si>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</si>
  <si>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</si>
  <si>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</si>
  <si>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</si>
  <si>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</si>
  <si>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</si>
  <si>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</si>
  <si>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</si>
  <si>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</si>
  <si>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</si>
  <si>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</si>
  <si>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</si>
  <si>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</si>
  <si>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</si>
  <si>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</si>
  <si>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</si>
  <si>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</si>
  <si>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</si>
  <si>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</si>
  <si>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</si>
  <si>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</si>
  <si>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</si>
  <si>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</si>
  <si>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</si>
  <si>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</si>
  <si>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</si>
  <si>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</si>
  <si>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</si>
  <si>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</si>
  <si>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</si>
  <si>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</si>
  <si>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</si>
  <si>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</si>
  <si>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</si>
  <si>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</si>
  <si>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</si>
  <si>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</si>
  <si>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</si>
  <si>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</si>
  <si>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</si>
  <si>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</si>
  <si>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</si>
  <si>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</si>
  <si>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</si>
  <si>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</si>
  <si>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</si>
  <si>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</si>
  <si>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</si>
  <si>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</si>
  <si>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</si>
  <si>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</si>
  <si>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</si>
  <si>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</si>
  <si>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</si>
  <si>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</si>
  <si>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</si>
  <si>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</si>
  <si>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</si>
  <si>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</si>
  <si>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</si>
  <si>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</si>
  <si>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</si>
  <si>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</si>
  <si>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</si>
  <si>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</si>
  <si>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</si>
  <si>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</si>
  <si>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</si>
  <si>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</si>
  <si>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</si>
  <si>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</si>
  <si>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</si>
  <si>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</si>
  <si>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</si>
  <si>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</si>
  <si>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</si>
  <si>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</si>
  <si>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</si>
  <si>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</si>
  <si>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</si>
  <si>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</si>
  <si>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</si>
  <si>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</si>
  <si>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</si>
  <si>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</si>
  <si>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</si>
  <si>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</si>
  <si>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</si>
  <si>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</si>
  <si>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</si>
  <si>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</si>
  <si>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</si>
  <si>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</si>
  <si>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</si>
  <si>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</si>
  <si>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</si>
  <si>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</si>
  <si>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</si>
  <si>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</si>
  <si>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</si>
  <si>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</si>
  <si>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</si>
  <si>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</si>
  <si>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</si>
  <si>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</si>
  <si>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</si>
  <si>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</si>
  <si>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</si>
  <si>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</si>
  <si>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</si>
  <si>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</si>
  <si>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</si>
  <si>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</si>
  <si>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</si>
  <si>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</si>
  <si>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</si>
  <si>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</si>
  <si>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</si>
  <si>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</si>
  <si>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</si>
  <si>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</si>
  <si>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</si>
  <si>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</si>
  <si>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</si>
  <si>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</si>
  <si>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</si>
  <si>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</si>
  <si>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</si>
  <si>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</si>
  <si>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</si>
  <si>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</si>
  <si>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</si>
  <si>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</si>
  <si>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</si>
  <si>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</si>
  <si>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</si>
  <si>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</si>
  <si>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</si>
  <si>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</si>
  <si>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</si>
  <si>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</si>
  <si>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</si>
  <si>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</si>
  <si>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</si>
  <si>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</si>
  <si>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</si>
  <si>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</si>
  <si>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</si>
  <si>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</si>
  <si>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</si>
  <si>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</si>
  <si>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</si>
  <si>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</si>
  <si>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</si>
  <si>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</si>
  <si>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</si>
  <si>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</si>
  <si>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</si>
  <si>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</si>
  <si>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</si>
  <si>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</si>
  <si>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</si>
  <si>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</si>
  <si>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</si>
  <si>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</si>
  <si>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</si>
  <si>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</si>
  <si>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</si>
  <si>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</si>
  <si>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</si>
  <si>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</si>
  <si>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</si>
  <si>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</si>
  <si>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</si>
  <si>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</si>
  <si>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</si>
  <si>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</si>
  <si>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</si>
  <si>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</si>
  <si>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</si>
  <si>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</si>
  <si>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</si>
  <si>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</si>
  <si>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</si>
  <si>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</si>
  <si>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</si>
  <si>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</si>
  <si>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</si>
  <si>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</si>
  <si>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</si>
  <si>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</si>
  <si>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</si>
  <si>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</si>
  <si>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</si>
  <si>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</si>
  <si>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</si>
  <si>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</si>
  <si>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</si>
  <si>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</si>
  <si>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</si>
  <si>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</si>
  <si>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</si>
  <si>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</si>
  <si>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</si>
  <si>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</si>
  <si>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</si>
  <si>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</si>
  <si>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</si>
  <si>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</si>
  <si>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</si>
  <si>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</si>
  <si>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</si>
  <si>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</si>
  <si>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</si>
  <si>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</si>
  <si>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</si>
  <si>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</si>
  <si>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</si>
  <si>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</si>
  <si>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</si>
  <si>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</si>
  <si>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</si>
  <si>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</si>
  <si>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</si>
  <si>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</si>
  <si>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</si>
  <si>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</si>
  <si>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</si>
  <si>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</si>
  <si>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</si>
  <si>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</si>
  <si>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</si>
  <si>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</si>
  <si>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</si>
  <si>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</si>
  <si>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</si>
  <si>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</si>
  <si>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</si>
  <si>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</si>
  <si>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</si>
  <si>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</si>
  <si>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</si>
  <si>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</si>
  <si>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</si>
  <si>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</si>
  <si>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</si>
  <si>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</si>
  <si>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</si>
  <si>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</si>
  <si>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</si>
  <si>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</si>
  <si>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</si>
  <si>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</si>
  <si>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</si>
  <si>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</si>
  <si>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</si>
  <si>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</si>
  <si>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</si>
  <si>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</si>
  <si>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</si>
  <si>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</si>
  <si>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</si>
  <si>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</si>
  <si>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</si>
  <si>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</si>
  <si>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</si>
  <si>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</si>
  <si>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</si>
  <si>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</si>
  <si>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</si>
  <si>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</si>
  <si>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</si>
  <si>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</si>
  <si>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</si>
  <si>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</si>
  <si>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</si>
  <si>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</si>
  <si>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</si>
  <si>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</si>
  <si>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</si>
  <si>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</si>
  <si>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</si>
  <si>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</si>
  <si>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</si>
  <si>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</si>
  <si>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</si>
  <si>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</si>
  <si>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</si>
  <si>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</si>
  <si>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</si>
  <si>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</si>
  <si>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</si>
  <si>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</si>
  <si>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</si>
  <si>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</si>
  <si>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</si>
  <si>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</si>
  <si>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</si>
  <si>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</si>
  <si>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</si>
  <si>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</si>
  <si>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</si>
  <si>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</si>
  <si>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</si>
  <si>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</si>
  <si>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</si>
  <si>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</si>
  <si>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</si>
  <si>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</si>
  <si>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</si>
  <si>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</si>
  <si>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</si>
  <si>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</si>
  <si>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</si>
  <si>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</si>
  <si>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</si>
  <si>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</si>
  <si>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</si>
  <si>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</si>
  <si>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</si>
  <si>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</si>
  <si>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</si>
  <si>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</si>
  <si>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</si>
  <si>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</si>
  <si>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</si>
  <si>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</si>
  <si>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</si>
  <si>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</si>
  <si>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</si>
  <si>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</si>
  <si>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</si>
  <si>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</si>
  <si>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</si>
  <si>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</si>
  <si>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</si>
  <si>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</si>
  <si>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</si>
  <si>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</si>
  <si>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</si>
  <si>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</si>
  <si>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</si>
  <si>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</si>
  <si>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</si>
  <si>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</si>
  <si>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</si>
  <si>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</si>
  <si>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</si>
  <si>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</si>
  <si>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</si>
  <si>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</si>
  <si>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</si>
  <si>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</si>
  <si>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</si>
  <si>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</si>
  <si>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</si>
  <si>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</si>
  <si>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</si>
  <si>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</si>
  <si>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</si>
  <si>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</si>
  <si>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</si>
  <si>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</si>
  <si>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</si>
  <si>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</si>
  <si>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</si>
  <si>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</si>
  <si>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</si>
  <si>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</si>
  <si>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</si>
  <si>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</si>
  <si>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</si>
  <si>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</si>
  <si>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</si>
  <si>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</si>
  <si>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</si>
  <si>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</si>
  <si>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</si>
  <si>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</si>
  <si>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</si>
  <si>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</si>
  <si>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</si>
  <si>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</si>
  <si>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</si>
  <si>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</si>
  <si>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</si>
  <si>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</si>
  <si>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</si>
  <si>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</si>
  <si>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</si>
  <si>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</si>
  <si>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</si>
  <si>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</si>
  <si>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</si>
  <si>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</si>
  <si>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</si>
  <si>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</si>
  <si>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</si>
  <si>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</si>
  <si>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</si>
  <si>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</si>
  <si>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</si>
  <si>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</si>
  <si>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</si>
  <si>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</si>
  <si>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</si>
  <si>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</si>
  <si>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</si>
  <si>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</si>
  <si>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</si>
  <si>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</si>
  <si>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</si>
  <si>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</si>
  <si>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</si>
  <si>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</si>
  <si>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</si>
  <si>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</si>
  <si>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</si>
  <si>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</si>
  <si>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</si>
  <si>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</si>
  <si>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</si>
  <si>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</si>
  <si>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</si>
  <si>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</si>
  <si>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</si>
  <si>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</si>
  <si>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</si>
  <si>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</si>
  <si>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</si>
  <si>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</si>
  <si>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</si>
  <si>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</si>
  <si>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</si>
  <si>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</si>
  <si>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</si>
  <si>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</si>
  <si>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</si>
  <si>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</si>
  <si>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</si>
  <si>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</si>
  <si>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</si>
  <si>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</si>
  <si>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</si>
  <si>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</si>
  <si>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</si>
  <si>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</si>
  <si>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</si>
  <si>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</si>
  <si>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</si>
  <si>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</si>
  <si>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</si>
  <si>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</si>
  <si>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</si>
  <si>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</si>
  <si>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</si>
  <si>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</si>
  <si>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</si>
  <si>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</si>
  <si>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</si>
  <si>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</si>
  <si>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</si>
  <si>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</si>
  <si>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</si>
  <si>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</si>
  <si>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</si>
  <si>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</si>
  <si>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</si>
  <si>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</si>
  <si>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</si>
  <si>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</si>
  <si>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</si>
  <si>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</si>
  <si>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</si>
  <si>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</si>
  <si>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</si>
  <si>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</si>
  <si>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</si>
  <si>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</si>
  <si>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</si>
  <si>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</si>
  <si>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</si>
  <si>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</si>
  <si>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</si>
  <si>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</si>
  <si>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</si>
  <si>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</si>
  <si>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</si>
  <si>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</si>
  <si>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</si>
  <si>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</si>
  <si>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</si>
  <si>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</si>
  <si>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</si>
  <si>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</si>
  <si>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</si>
  <si>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</si>
  <si>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</si>
  <si>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</si>
  <si>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</si>
  <si>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</si>
  <si>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</si>
  <si>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</si>
  <si>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</si>
  <si>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</si>
  <si>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</si>
  <si>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</si>
  <si>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</si>
  <si>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</si>
  <si>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</si>
  <si>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</si>
  <si>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</si>
  <si>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</si>
  <si>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</si>
  <si>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</si>
  <si>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</si>
  <si>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</si>
  <si>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</si>
  <si>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</si>
  <si>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</si>
  <si>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</si>
  <si>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</si>
  <si>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</si>
  <si>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</si>
  <si>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</si>
  <si>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</si>
  <si>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</si>
  <si>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</si>
  <si>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</si>
  <si>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</si>
  <si>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</si>
  <si>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</si>
  <si>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</si>
  <si>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</si>
  <si>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</si>
  <si>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</si>
  <si>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</si>
  <si>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</si>
  <si>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</si>
  <si>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</si>
  <si>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</si>
  <si>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</si>
  <si>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</si>
  <si>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</si>
  <si>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</si>
  <si>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</si>
  <si>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</si>
  <si>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</si>
  <si>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</si>
  <si>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</si>
  <si>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</si>
  <si>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</si>
  <si>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</si>
  <si>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</si>
  <si>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</si>
  <si>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</si>
  <si>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</si>
  <si>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</si>
  <si>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</si>
  <si>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</si>
  <si>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</si>
  <si>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</si>
  <si>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</si>
  <si>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</si>
  <si>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</si>
  <si>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</si>
  <si>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</si>
  <si>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</si>
  <si>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</si>
  <si>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</si>
  <si>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</si>
  <si>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</si>
  <si>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</si>
  <si>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</si>
  <si>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</si>
  <si>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</si>
  <si>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</si>
  <si>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</si>
  <si>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</si>
  <si>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</si>
  <si>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</si>
  <si>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</si>
  <si>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</si>
  <si>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</si>
  <si>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</si>
  <si>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</si>
  <si>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</si>
  <si>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</si>
  <si>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</si>
  <si>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</si>
  <si>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</si>
  <si>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</si>
  <si>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</si>
  <si>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</si>
  <si>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</si>
  <si>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</si>
  <si>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</si>
  <si>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</si>
  <si>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</si>
  <si>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</si>
  <si>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</si>
  <si>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</si>
  <si>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</si>
  <si>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</si>
  <si>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</si>
  <si>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</si>
  <si>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</si>
  <si>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</si>
  <si>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</si>
  <si>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</si>
  <si>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</si>
  <si>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</si>
  <si>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</si>
  <si>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</si>
  <si>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</si>
  <si>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</si>
  <si>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</si>
  <si>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</si>
  <si>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</si>
  <si>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</si>
  <si>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</si>
  <si>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</si>
  <si>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</si>
  <si>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</si>
  <si>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</si>
  <si>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</si>
  <si>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</si>
  <si>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</si>
  <si>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</si>
  <si>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</si>
  <si>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</si>
  <si>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</si>
  <si>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</si>
  <si>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</si>
  <si>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</si>
  <si>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</si>
  <si>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</si>
  <si>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</si>
  <si>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</si>
  <si>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</si>
  <si>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</si>
  <si>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</si>
  <si>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</si>
  <si>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</si>
  <si>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</si>
  <si>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</si>
  <si>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</si>
  <si>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</si>
  <si>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</si>
  <si>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</si>
  <si>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</si>
  <si>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</si>
  <si>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</si>
  <si>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</si>
  <si>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</si>
  <si>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</si>
  <si>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</si>
  <si>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</si>
  <si>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</si>
  <si>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</si>
  <si>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</si>
  <si>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</si>
  <si>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</si>
  <si>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</si>
  <si>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</si>
  <si>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</si>
  <si>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</si>
  <si>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</si>
  <si>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</si>
  <si>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</si>
  <si>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</si>
  <si>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</si>
  <si>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</si>
  <si>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</si>
  <si>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</si>
  <si>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</si>
  <si>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</si>
  <si>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</si>
  <si>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</si>
  <si>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</si>
  <si>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</si>
  <si>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</si>
  <si>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</si>
  <si>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</si>
  <si>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</si>
  <si>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</si>
  <si>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</si>
  <si>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</si>
  <si>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</si>
  <si>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</si>
  <si>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</si>
  <si>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</si>
  <si>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</si>
  <si>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</si>
  <si>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</si>
  <si>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</si>
  <si>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</si>
  <si>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</si>
  <si>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</si>
  <si>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</si>
  <si>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</si>
  <si>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</si>
  <si>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</si>
  <si>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</si>
  <si>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</si>
  <si>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</si>
  <si>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</si>
  <si>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</si>
  <si>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</si>
  <si>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</si>
  <si>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</si>
  <si>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</si>
  <si>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</si>
  <si>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</si>
  <si>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</si>
  <si>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</si>
  <si>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</si>
  <si>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</si>
  <si>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</si>
  <si>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</si>
  <si>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</si>
  <si>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</si>
  <si>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</si>
  <si>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</si>
  <si>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</si>
  <si>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</si>
  <si>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</si>
  <si>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</si>
  <si>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</si>
  <si>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</si>
  <si>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</si>
  <si>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</si>
  <si>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</si>
  <si>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</si>
  <si>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</si>
  <si>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</si>
  <si>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</si>
  <si>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</si>
  <si>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</si>
  <si>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</si>
  <si>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</si>
  <si>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</si>
  <si>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</si>
  <si>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</si>
  <si>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</si>
  <si>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</si>
  <si>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</si>
  <si>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</si>
  <si>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</si>
  <si>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</si>
  <si>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</si>
  <si>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</si>
  <si>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</si>
  <si>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</si>
  <si>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</si>
  <si>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</si>
  <si>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</si>
  <si>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</si>
  <si>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</si>
  <si>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</si>
  <si>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</si>
  <si>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</si>
  <si>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</si>
  <si>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</si>
  <si>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</si>
  <si>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</si>
  <si>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</si>
  <si>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</si>
  <si>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</si>
  <si>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</si>
  <si>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</si>
  <si>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</si>
  <si>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</si>
  <si>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</si>
  <si>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</si>
  <si>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</si>
  <si>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</si>
  <si>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</si>
  <si>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</si>
  <si>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</si>
  <si>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</si>
  <si>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</si>
  <si>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</si>
  <si>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</si>
  <si>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</si>
  <si>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</si>
  <si>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</si>
  <si>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</si>
  <si>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</si>
  <si>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</si>
  <si>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</si>
  <si>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</si>
  <si>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</si>
  <si>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</si>
  <si>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</si>
  <si>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</si>
  <si>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</si>
  <si>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</si>
  <si>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Male</t>
  </si>
  <si>
    <t>Female</t>
  </si>
  <si>
    <t>Consumer</t>
  </si>
  <si>
    <t>Corporate</t>
  </si>
  <si>
    <t>Home Office</t>
  </si>
  <si>
    <t>Abatatriptan</t>
  </si>
  <si>
    <t>Antibiotics</t>
  </si>
  <si>
    <t>Abilovir Aprotasol</t>
  </si>
  <si>
    <t>Antipiretics</t>
  </si>
  <si>
    <t>Abobozolid</t>
  </si>
  <si>
    <t>Antimalarial</t>
  </si>
  <si>
    <t>Abranatal Lysoprosate</t>
  </si>
  <si>
    <t>Antiseptics</t>
  </si>
  <si>
    <t>Abtasol</t>
  </si>
  <si>
    <t>Acantaine</t>
  </si>
  <si>
    <t>Acelimus</t>
  </si>
  <si>
    <t>Analgesics</t>
  </si>
  <si>
    <t>Aciprex</t>
  </si>
  <si>
    <t>Aclonuma</t>
  </si>
  <si>
    <t>Acubulin</t>
  </si>
  <si>
    <t>Acycnafine Microvate</t>
  </si>
  <si>
    <t>Mood Stabilizers</t>
  </si>
  <si>
    <t>Acycpex</t>
  </si>
  <si>
    <t>Adalatamine</t>
  </si>
  <si>
    <t>Adideine</t>
  </si>
  <si>
    <t>Adrecetam Barazoxane</t>
  </si>
  <si>
    <t>Adriacaine</t>
  </si>
  <si>
    <t>Adriafinil Ehtymara</t>
  </si>
  <si>
    <t>Adtiza Gammaluble</t>
  </si>
  <si>
    <t>Afaxacin</t>
  </si>
  <si>
    <t>Afinitasol</t>
  </si>
  <si>
    <t>Afluferon Entrarenone</t>
  </si>
  <si>
    <t>Afretosine</t>
  </si>
  <si>
    <t>Agalsiline</t>
  </si>
  <si>
    <t>Aggrakine</t>
  </si>
  <si>
    <t>Aggretisol</t>
  </si>
  <si>
    <t>Alarudin Azarolac</t>
  </si>
  <si>
    <t>Albudazole Erobloc</t>
  </si>
  <si>
    <t>Albuterenone</t>
  </si>
  <si>
    <t>Aldevac</t>
  </si>
  <si>
    <t>Alemtuvatol Megalinum</t>
  </si>
  <si>
    <t>Algluconium Dorzofoxin</t>
  </si>
  <si>
    <t>Alglutriptan</t>
  </si>
  <si>
    <t>Alimmethate Insudase</t>
  </si>
  <si>
    <t>Alisteride Pemidizem</t>
  </si>
  <si>
    <t>Allomenda</t>
  </si>
  <si>
    <t>Alpharolac</t>
  </si>
  <si>
    <t>Alpradipine</t>
  </si>
  <si>
    <t>Amamadin</t>
  </si>
  <si>
    <t>Amavirase</t>
  </si>
  <si>
    <t>Amcibax Amcikeran</t>
  </si>
  <si>
    <t>Amlominphen Dexanovate</t>
  </si>
  <si>
    <t>Amphesirox</t>
  </si>
  <si>
    <t>Ampinonide</t>
  </si>
  <si>
    <t>Ampysin</t>
  </si>
  <si>
    <t>Androporin</t>
  </si>
  <si>
    <t>Angioparin Brimosumab</t>
  </si>
  <si>
    <t>Antaparin Varizyme</t>
  </si>
  <si>
    <t>Antilamin Clinbital</t>
  </si>
  <si>
    <t>Aprerase</t>
  </si>
  <si>
    <t>Apromin</t>
  </si>
  <si>
    <t>Apronazol</t>
  </si>
  <si>
    <t>Aquamycin Lacoran</t>
  </si>
  <si>
    <t>Araxetine</t>
  </si>
  <si>
    <t>Argalazine Abostryl</t>
  </si>
  <si>
    <t>Arivac</t>
  </si>
  <si>
    <t>Asparathasone Unipan</t>
  </si>
  <si>
    <t>Aspinavir Silovance</t>
  </si>
  <si>
    <t>Atomorelin</t>
  </si>
  <si>
    <t>Atrabicin Alkerotec</t>
  </si>
  <si>
    <t>Belavarix Benzabicin</t>
  </si>
  <si>
    <t>Benzoprox</t>
  </si>
  <si>
    <t>Betanem</t>
  </si>
  <si>
    <t>Bexridol</t>
  </si>
  <si>
    <t>Biotasol Siloderm</t>
  </si>
  <si>
    <t>Brimorix Amonine</t>
  </si>
  <si>
    <t>Ceftatana Serolamide</t>
  </si>
  <si>
    <t>Cephovelam</t>
  </si>
  <si>
    <t>Cephozumab Synmethate</t>
  </si>
  <si>
    <t>Ceretosine</t>
  </si>
  <si>
    <t>Choriogestrel</t>
  </si>
  <si>
    <t>Choriotrisin</t>
  </si>
  <si>
    <t>Ciclonazol</t>
  </si>
  <si>
    <t>Claricriptine Adaferol</t>
  </si>
  <si>
    <t>Claripenem</t>
  </si>
  <si>
    <t>Clindaracil</t>
  </si>
  <si>
    <t>Clinicilin Pentozone</t>
  </si>
  <si>
    <t>Clinolan Pitoletra</t>
  </si>
  <si>
    <t>Cogxone Levanide</t>
  </si>
  <si>
    <t>Comzyme</t>
  </si>
  <si>
    <t>Cordamectin Actolamin</t>
  </si>
  <si>
    <t>Cortirodine Alimcline</t>
  </si>
  <si>
    <t>Cricane Acamsumab</t>
  </si>
  <si>
    <t>Cyclovital</t>
  </si>
  <si>
    <t>Dantocept Ferurenone</t>
  </si>
  <si>
    <t>Dantolac Pazocor</t>
  </si>
  <si>
    <t>Darlofen</t>
  </si>
  <si>
    <t>Dasagestin</t>
  </si>
  <si>
    <t>Decidenu Galantrigine</t>
  </si>
  <si>
    <t>Dexacilin Triline</t>
  </si>
  <si>
    <t>Dexmebital Acanplan</t>
  </si>
  <si>
    <t>Dexmeprazole Transnuvia</t>
  </si>
  <si>
    <t>Diaxolol</t>
  </si>
  <si>
    <t>Diazemid Felcept</t>
  </si>
  <si>
    <t>Diprolimus</t>
  </si>
  <si>
    <t>Diprotaine</t>
  </si>
  <si>
    <t>Docstryl Rivacin</t>
  </si>
  <si>
    <t>Dorzovorin Pentadarone</t>
  </si>
  <si>
    <t>Doxivorin</t>
  </si>
  <si>
    <t>Duraprazole Agalsixolol</t>
  </si>
  <si>
    <t>Effidomide Evofribrate</t>
  </si>
  <si>
    <t>Effigine Propraprex</t>
  </si>
  <si>
    <t>Enzastryl</t>
  </si>
  <si>
    <t>Eproline</t>
  </si>
  <si>
    <t>Epzipitant</t>
  </si>
  <si>
    <t>Ergomethate</t>
  </si>
  <si>
    <t>Exexone</t>
  </si>
  <si>
    <t>Exotropin Empizine</t>
  </si>
  <si>
    <t>Factofribrate</t>
  </si>
  <si>
    <t>Factolamide</t>
  </si>
  <si>
    <t>Fentalac</t>
  </si>
  <si>
    <t>Fentatrol Rapatelase</t>
  </si>
  <si>
    <t>Feruprazole</t>
  </si>
  <si>
    <t>Finanel</t>
  </si>
  <si>
    <t>Flutacerol</t>
  </si>
  <si>
    <t>Formolovir Amanferon</t>
  </si>
  <si>
    <t>Fosinofen</t>
  </si>
  <si>
    <t>Ganineva Agenium</t>
  </si>
  <si>
    <t>Halcifergen Nevazone</t>
  </si>
  <si>
    <t>Halciramine</t>
  </si>
  <si>
    <t>Hemavate Spirolinum</t>
  </si>
  <si>
    <t>Hepavice</t>
  </si>
  <si>
    <t>Hydroxyprosyn</t>
  </si>
  <si>
    <t>Ibruferon</t>
  </si>
  <si>
    <t>Ibrulinum</t>
  </si>
  <si>
    <t>Imiderm Vibranovate</t>
  </si>
  <si>
    <t>Imiformin Transmunex</t>
  </si>
  <si>
    <t>Immurenol Temarate</t>
  </si>
  <si>
    <t>Insozyme</t>
  </si>
  <si>
    <t>Interfedox Pilobamol</t>
  </si>
  <si>
    <t>Interfeferon Aspipex</t>
  </si>
  <si>
    <t>Interfestar</t>
  </si>
  <si>
    <t>Interzide</t>
  </si>
  <si>
    <t>Invisteride Diclomycin</t>
  </si>
  <si>
    <t>Ionclotide</t>
  </si>
  <si>
    <t>Ketamara Evogel</t>
  </si>
  <si>
    <t>Ketastadil</t>
  </si>
  <si>
    <t>Kinenadryl</t>
  </si>
  <si>
    <t>Kinerinex</t>
  </si>
  <si>
    <t>Kinovatol</t>
  </si>
  <si>
    <t>Kiovax Tercorolac</t>
  </si>
  <si>
    <t>Lacoplex Hyaluvance</t>
  </si>
  <si>
    <t>Lactubucil</t>
  </si>
  <si>
    <t>Lansopril Acribax</t>
  </si>
  <si>
    <t>Lansostral Acgestin</t>
  </si>
  <si>
    <t>Lioletine Refliruvax</t>
  </si>
  <si>
    <t>Liomulin</t>
  </si>
  <si>
    <t>Lovapur</t>
  </si>
  <si>
    <t>Lovavatol Azelavarix</t>
  </si>
  <si>
    <t>Lovephilus</t>
  </si>
  <si>
    <t>Lovepion</t>
  </si>
  <si>
    <t>Magnemunex</t>
  </si>
  <si>
    <t>Magneprex</t>
  </si>
  <si>
    <t>Malavirine Alimdine</t>
  </si>
  <si>
    <t>Malaxolol Aeroprosyn</t>
  </si>
  <si>
    <t>Megenorphine</t>
  </si>
  <si>
    <t>Menogine</t>
  </si>
  <si>
    <t>Metapatch</t>
  </si>
  <si>
    <t>Methiclotide</t>
  </si>
  <si>
    <t>Microroban Afatigomar</t>
  </si>
  <si>
    <t>Morphizolid Tianalin</t>
  </si>
  <si>
    <t>Neuropogen Empibax</t>
  </si>
  <si>
    <t>Nevanide Actozide</t>
  </si>
  <si>
    <t>Nisorase</t>
  </si>
  <si>
    <t>Novakyn Tracprox</t>
  </si>
  <si>
    <t>Oxymotroban Fexoformin</t>
  </si>
  <si>
    <t>Palodizem</t>
  </si>
  <si>
    <t>Panpion</t>
  </si>
  <si>
    <t>Paronium Atracustone</t>
  </si>
  <si>
    <t>Pazofenac</t>
  </si>
  <si>
    <t>Penitrana</t>
  </si>
  <si>
    <t>Pentastrin</t>
  </si>
  <si>
    <t>Pitodomide</t>
  </si>
  <si>
    <t>Presetron</t>
  </si>
  <si>
    <t>Primapion</t>
  </si>
  <si>
    <t>Primatate Univatol</t>
  </si>
  <si>
    <t>Proderal</t>
  </si>
  <si>
    <t>Proprabax</t>
  </si>
  <si>
    <t>Propralamide Dexlanzolam</t>
  </si>
  <si>
    <t>Propratecan</t>
  </si>
  <si>
    <t>Pulmodiol Adalaxime</t>
  </si>
  <si>
    <t>Pulmofine</t>
  </si>
  <si>
    <t>Pulmogen Alitora</t>
  </si>
  <si>
    <t>Quiniprosyn</t>
  </si>
  <si>
    <t>Quixitriptan Alanesin</t>
  </si>
  <si>
    <t>Ranediol</t>
  </si>
  <si>
    <t>Raparidol</t>
  </si>
  <si>
    <t>Rebedase Aplencor</t>
  </si>
  <si>
    <t>Relenstrel Exurabine</t>
  </si>
  <si>
    <t>Relenvice</t>
  </si>
  <si>
    <t>Requimadin</t>
  </si>
  <si>
    <t>Ribabyclor</t>
  </si>
  <si>
    <t>Robapril</t>
  </si>
  <si>
    <t>Rositroban</t>
  </si>
  <si>
    <t>Sanctumine</t>
  </si>
  <si>
    <t>Saprodeine Zanprosyn</t>
  </si>
  <si>
    <t>Secrelazine Insonamic</t>
  </si>
  <si>
    <t>Sevoderm</t>
  </si>
  <si>
    <t>Sevotrana Tiafoxin</t>
  </si>
  <si>
    <t>Sodinel Olofribrate</t>
  </si>
  <si>
    <t>Solasteride</t>
  </si>
  <si>
    <t>Spiroderall</t>
  </si>
  <si>
    <t>Stelazolid</t>
  </si>
  <si>
    <t>Sucprine Specbalamin</t>
  </si>
  <si>
    <t>Sumanazole</t>
  </si>
  <si>
    <t>Symbiroban</t>
  </si>
  <si>
    <t>Symbisine Prednimadin</t>
  </si>
  <si>
    <t>Symbitrim</t>
  </si>
  <si>
    <t>Symdocet</t>
  </si>
  <si>
    <t>Syntheruvax Proracin</t>
  </si>
  <si>
    <t>Tacrodomide</t>
  </si>
  <si>
    <t>Temasone Thiobucil</t>
  </si>
  <si>
    <t>Tesnorphine Silotamine</t>
  </si>
  <si>
    <t>Testant</t>
  </si>
  <si>
    <t>Tetalamide</t>
  </si>
  <si>
    <t>Tetratanyl</t>
  </si>
  <si>
    <t>Thalilamide</t>
  </si>
  <si>
    <t>Theopril</t>
  </si>
  <si>
    <t>Thionide</t>
  </si>
  <si>
    <t>Tiaracil</t>
  </si>
  <si>
    <t>Topifribrate</t>
  </si>
  <si>
    <t>Topipizole</t>
  </si>
  <si>
    <t>Topitaine</t>
  </si>
  <si>
    <t>Tracdomide</t>
  </si>
  <si>
    <t>Travoloride</t>
  </si>
  <si>
    <t>Travosoline Capolac</t>
  </si>
  <si>
    <t>Trazobalamin</t>
  </si>
  <si>
    <t>Trazozaprine</t>
  </si>
  <si>
    <t>Ultrimax Ultriset</t>
  </si>
  <si>
    <t>Veratorol Ciclovatol</t>
  </si>
  <si>
    <t>Vibratosine Alemtrace</t>
  </si>
  <si>
    <t>Victomax</t>
  </si>
  <si>
    <t>Victomine</t>
  </si>
  <si>
    <t>Xenaderal</t>
  </si>
  <si>
    <t>Xenaminphen</t>
  </si>
  <si>
    <t>Zarostral</t>
  </si>
  <si>
    <t>Zithrotrol</t>
  </si>
  <si>
    <t>Zonitonin</t>
  </si>
  <si>
    <t>Zonixamine Immulinum</t>
  </si>
  <si>
    <t>Zynosine</t>
  </si>
  <si>
    <t>Zyvance</t>
  </si>
  <si>
    <t>Furniture</t>
  </si>
  <si>
    <t>Bush Somerset Collection Bookcase</t>
  </si>
  <si>
    <t>Hon Deluxe Fabric Upholstered Stacking Chairs, Rounded Back</t>
  </si>
  <si>
    <t>Office Supplies</t>
  </si>
  <si>
    <t>Self-Adhesive Address Labels for Typewriters by Universal</t>
  </si>
  <si>
    <t>Bretford CR4500 Series Slim Rectangular Table</t>
  </si>
  <si>
    <t>Eldon Fold 'N Roll Cart System</t>
  </si>
  <si>
    <t>Eldon Expressions Wood and Plastic Desk Accessories, Cherry Wood</t>
  </si>
  <si>
    <t>Newell 322</t>
  </si>
  <si>
    <t>Technology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</si>
  <si>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</si>
  <si>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</si>
  <si>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</si>
  <si>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</si>
  <si>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 phone - Charcoal black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</si>
  <si>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</si>
  <si>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</si>
  <si>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</si>
  <si>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</si>
  <si>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</si>
  <si>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</si>
  <si>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</si>
  <si>
    <t>Cisco SPA 501G IP Phone</t>
  </si>
  <si>
    <t>Wilson Jones Hanging View Binder, White, 1"</t>
  </si>
  <si>
    <t>Newell 318</t>
  </si>
  <si>
    <t>Acco Six-Outlet Power Strip, 4' Cord Length</t>
  </si>
  <si>
    <t>Global Deluxe Stacking Chair, Gray</t>
  </si>
  <si>
    <t>Wilson Jones Active Use Binders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</si>
  <si>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</si>
  <si>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</si>
  <si>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</si>
  <si>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</si>
  <si>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</si>
  <si>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</si>
  <si>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</si>
  <si>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</si>
  <si>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</si>
  <si>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</si>
  <si>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</si>
  <si>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</si>
  <si>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</si>
  <si>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</si>
  <si>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</si>
  <si>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</si>
  <si>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</si>
  <si>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</si>
  <si>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</si>
  <si>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Wilson Jones Leather-Like Binders with DublLock Round Rings</t>
  </si>
  <si>
    <t>Gould Plastics 9-Pocket Panel Bin, 18-3/8w x 5-1/4d x 20-1/2h, Black</t>
  </si>
  <si>
    <t>Imation 8gb Micro Traveldrive Usb 2.0 Flash Drive</t>
  </si>
  <si>
    <t>LF Elite 3D Dazzle Designer Hard Case Cover, Lf Stylus Pen and Wiper For Apple Iphone 5c Mini Lite</t>
  </si>
  <si>
    <t>C-Line Peel &amp; Stick Add-On Filing Pockets, 8-3/4 x 5-1/8, 10/Pack</t>
  </si>
  <si>
    <t>Avery 485</t>
  </si>
  <si>
    <t>Longer-Life Soft White Bulbs</t>
  </si>
  <si>
    <t>Global Leather Task Chair, Black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</si>
  <si>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</si>
  <si>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</si>
  <si>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</si>
  <si>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</si>
  <si>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</si>
  <si>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</si>
  <si>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</si>
  <si>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</si>
  <si>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</si>
  <si>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</si>
  <si>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</si>
  <si>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</si>
  <si>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</si>
  <si>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Hunt BOSTON Model 1606 High-Volume Electric Pencil Sharpener, Beige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</si>
  <si>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</si>
  <si>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</si>
  <si>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</si>
  <si>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</si>
  <si>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</si>
  <si>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</si>
  <si>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</si>
  <si>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</si>
  <si>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</si>
  <si>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</si>
  <si>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</si>
  <si>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</si>
  <si>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</si>
  <si>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</si>
  <si>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</si>
  <si>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</si>
  <si>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</si>
  <si>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Novimex Swivel Fabric Task Chair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</si>
  <si>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</si>
  <si>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</si>
  <si>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</si>
  <si>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</si>
  <si>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</si>
  <si>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</si>
  <si>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</si>
  <si>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</si>
  <si>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</si>
  <si>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</si>
  <si>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</si>
  <si>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</si>
  <si>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</si>
  <si>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</si>
  <si>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</si>
  <si>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</si>
  <si>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</si>
  <si>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</si>
  <si>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</si>
  <si>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</si>
  <si>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</si>
  <si>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</si>
  <si>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 Gaming G510s - Keyboard</t>
  </si>
  <si>
    <t>Magnifier Swing Arm Lamp</t>
  </si>
  <si>
    <t>Hunt PowerHouse Electric Pencil Sharpener, Blue</t>
  </si>
  <si>
    <t>Avery Durable Plastic 1" Binders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</si>
  <si>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</si>
  <si>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</si>
  <si>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</si>
  <si>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</si>
  <si>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</si>
  <si>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</si>
  <si>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</si>
  <si>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</si>
  <si>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</si>
  <si>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</si>
  <si>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</si>
  <si>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</si>
  <si>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</si>
  <si>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</si>
  <si>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</si>
  <si>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</si>
  <si>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</si>
  <si>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</si>
  <si>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</si>
  <si>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</si>
  <si>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</si>
  <si>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</si>
  <si>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</si>
  <si>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</si>
  <si>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</si>
  <si>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Newell 343</t>
  </si>
  <si>
    <t>Convenience Packs of Business Envelopes</t>
  </si>
  <si>
    <t>Xerox 1911</t>
  </si>
  <si>
    <t>Sanyo 2.5 Cubic Foot Mid-Size Office Refrigerators</t>
  </si>
  <si>
    <t>Seth Thomas 14" Putty-Colored Wall Clock</t>
  </si>
  <si>
    <t>Plantronics Cordless Phone Headset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</si>
  <si>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</si>
  <si>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</si>
  <si>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</si>
  <si>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 Headset</t>
  </si>
  <si>
    <t>Southworth 25% Cotton Antique Laid Paper &amp; Envelopes</t>
  </si>
  <si>
    <t>Xerox 1883</t>
  </si>
  <si>
    <t>Tenex Personal Project File with Scoop Front Design, Black</t>
  </si>
  <si>
    <t>Newell 311</t>
  </si>
  <si>
    <t>Avery 519</t>
  </si>
  <si>
    <t>Avaya 5420 Digital phone</t>
  </si>
  <si>
    <t>Xerox 1920</t>
  </si>
  <si>
    <t>Lenovo 17-Key USB Numeric Keypad</t>
  </si>
  <si>
    <t>Staple envelope</t>
  </si>
  <si>
    <t>Wilson Jones International Size A4 Ring Binders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</si>
  <si>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</si>
  <si>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</si>
  <si>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</si>
  <si>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</si>
  <si>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</si>
  <si>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</si>
  <si>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</si>
  <si>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</si>
  <si>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</si>
  <si>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</si>
  <si>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</si>
  <si>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</si>
  <si>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</si>
  <si>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</si>
  <si>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</si>
  <si>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</si>
  <si>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</si>
  <si>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</si>
  <si>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AT&amp;T TR1909W</t>
  </si>
  <si>
    <t>Nokia Lumia 521 (T-Mobile)</t>
  </si>
  <si>
    <t>HP Standard 104 key PS/2 Keyboard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</si>
  <si>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</si>
  <si>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</si>
  <si>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</si>
  <si>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</si>
  <si>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</si>
  <si>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</si>
  <si>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</si>
  <si>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</si>
  <si>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</si>
  <si>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</si>
  <si>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</si>
  <si>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</si>
  <si>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</si>
  <si>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</si>
  <si>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</si>
  <si>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</si>
  <si>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</si>
  <si>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</si>
  <si>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</si>
  <si>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</si>
  <si>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</si>
  <si>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</si>
  <si>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</si>
  <si>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</si>
  <si>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</si>
  <si>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</si>
  <si>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</si>
  <si>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</si>
  <si>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</si>
  <si>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</si>
  <si>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</si>
  <si>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</si>
  <si>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</si>
  <si>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</si>
  <si>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</si>
  <si>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</si>
  <si>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</si>
  <si>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</si>
  <si>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</si>
  <si>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</si>
  <si>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</si>
  <si>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</si>
  <si>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</si>
  <si>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</si>
  <si>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</si>
  <si>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</si>
  <si>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</si>
  <si>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</si>
  <si>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</si>
  <si>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</si>
  <si>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</si>
  <si>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</si>
  <si>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</si>
  <si>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</si>
  <si>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</si>
  <si>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</si>
  <si>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</si>
  <si>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</si>
  <si>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</si>
  <si>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</si>
  <si>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</si>
  <si>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</si>
  <si>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</si>
  <si>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</si>
  <si>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</si>
  <si>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</si>
  <si>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</si>
  <si>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</si>
  <si>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</si>
  <si>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</si>
  <si>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</si>
  <si>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</si>
  <si>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</si>
  <si>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</si>
  <si>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</si>
  <si>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</si>
  <si>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</si>
  <si>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</si>
  <si>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</si>
  <si>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</si>
  <si>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</si>
  <si>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</si>
  <si>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</si>
  <si>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</si>
  <si>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</si>
  <si>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</si>
  <si>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</si>
  <si>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</si>
  <si>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</si>
  <si>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</si>
  <si>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</si>
  <si>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</si>
  <si>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</si>
  <si>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</si>
  <si>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</si>
  <si>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</si>
  <si>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</si>
  <si>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</si>
  <si>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</si>
  <si>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</si>
  <si>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</si>
  <si>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</si>
  <si>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</si>
  <si>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</si>
  <si>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</si>
  <si>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</si>
  <si>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</si>
  <si>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</si>
  <si>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</si>
  <si>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</si>
  <si>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</si>
  <si>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</si>
  <si>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</si>
  <si>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</si>
  <si>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</si>
  <si>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</si>
  <si>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</si>
  <si>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</si>
  <si>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</si>
  <si>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</si>
  <si>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</si>
  <si>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</si>
  <si>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</si>
  <si>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</si>
  <si>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</si>
  <si>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</si>
  <si>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</si>
  <si>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</si>
  <si>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</si>
  <si>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</si>
  <si>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</si>
  <si>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</si>
  <si>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</si>
  <si>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</si>
  <si>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</si>
  <si>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</si>
  <si>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</si>
  <si>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</si>
  <si>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</si>
  <si>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</si>
  <si>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</si>
  <si>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</si>
  <si>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</si>
  <si>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</si>
  <si>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</si>
  <si>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</si>
  <si>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</si>
  <si>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</si>
  <si>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</si>
  <si>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</si>
  <si>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“Snap”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</si>
  <si>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</si>
  <si>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</si>
  <si>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</si>
  <si>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</si>
  <si>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</si>
  <si>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</si>
  <si>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</si>
  <si>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</si>
  <si>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</si>
  <si>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</si>
  <si>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</si>
  <si>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</si>
  <si>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</si>
  <si>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</si>
  <si>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</si>
  <si>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</si>
  <si>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</si>
  <si>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</si>
  <si>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</si>
  <si>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</si>
  <si>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</si>
  <si>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</si>
  <si>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</si>
  <si>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</si>
  <si>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Tuf-Vin Binders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</si>
  <si>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</si>
  <si>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</si>
  <si>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</si>
  <si>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</si>
  <si>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</si>
  <si>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</si>
  <si>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</si>
  <si>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</si>
  <si>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</si>
  <si>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</si>
  <si>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</si>
  <si>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</si>
  <si>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</si>
  <si>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</si>
  <si>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</si>
  <si>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</si>
  <si>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</si>
  <si>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</si>
  <si>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</si>
  <si>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</si>
  <si>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</si>
  <si>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</si>
  <si>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</si>
  <si>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 6101 Series - Keyboard - Black</t>
  </si>
  <si>
    <t>Westinghouse Mesh Shade Clip-On Gooseneck Lamp, Black</t>
  </si>
  <si>
    <t>Crate-A-Files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</si>
  <si>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</si>
  <si>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</si>
  <si>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</si>
  <si>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</si>
  <si>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</si>
  <si>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</si>
  <si>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</si>
  <si>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</si>
  <si>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</si>
  <si>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</si>
  <si>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</si>
  <si>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</si>
  <si>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</si>
  <si>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</si>
  <si>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</si>
  <si>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</si>
  <si>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</si>
  <si>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</si>
  <si>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</si>
  <si>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</si>
  <si>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</si>
  <si>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</si>
  <si>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</si>
  <si>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</si>
  <si>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</si>
  <si>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</si>
  <si>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</si>
  <si>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</si>
  <si>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</si>
  <si>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</si>
  <si>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</si>
  <si>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</si>
  <si>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</si>
  <si>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</si>
  <si>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</si>
  <si>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</si>
  <si>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</si>
  <si>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</si>
  <si>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</si>
  <si>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</si>
  <si>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</si>
  <si>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</si>
  <si>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</si>
  <si>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</si>
  <si>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</si>
  <si>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</si>
  <si>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</si>
  <si>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</si>
  <si>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</si>
  <si>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</si>
  <si>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</si>
  <si>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</si>
  <si>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</si>
  <si>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</si>
  <si>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</si>
  <si>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</si>
  <si>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</si>
  <si>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</si>
  <si>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</si>
  <si>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</si>
  <si>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</si>
  <si>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</si>
  <si>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</si>
  <si>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</si>
  <si>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</si>
  <si>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</si>
  <si>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</si>
  <si>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</si>
  <si>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</si>
  <si>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</si>
  <si>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</si>
  <si>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</si>
  <si>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</si>
  <si>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</si>
  <si>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</si>
  <si>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</si>
  <si>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</si>
  <si>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</si>
  <si>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</si>
  <si>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</si>
  <si>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</si>
  <si>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</si>
  <si>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</si>
  <si>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</si>
  <si>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</si>
  <si>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</si>
  <si>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</si>
  <si>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</si>
  <si>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</si>
  <si>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</si>
  <si>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</si>
  <si>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</si>
  <si>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</si>
  <si>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</si>
  <si>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</si>
  <si>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</si>
  <si>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</si>
  <si>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</si>
  <si>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</si>
  <si>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</si>
  <si>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</si>
  <si>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</si>
  <si>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</si>
  <si>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</si>
  <si>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</si>
  <si>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</si>
  <si>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</si>
  <si>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</si>
  <si>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</si>
  <si>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</si>
  <si>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</si>
  <si>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</si>
  <si>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</si>
  <si>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</si>
  <si>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</si>
  <si>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</si>
  <si>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</si>
  <si>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</si>
  <si>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</si>
  <si>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</si>
  <si>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</si>
  <si>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</si>
  <si>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</si>
  <si>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</si>
  <si>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</si>
  <si>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</si>
  <si>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</si>
  <si>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</si>
  <si>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</si>
  <si>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</si>
  <si>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</si>
  <si>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</si>
  <si>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</si>
  <si>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</si>
  <si>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</si>
  <si>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</si>
  <si>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</si>
  <si>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</si>
  <si>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</si>
  <si>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</si>
  <si>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</si>
  <si>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</si>
  <si>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</si>
  <si>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</si>
  <si>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</si>
  <si>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</si>
  <si>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</si>
  <si>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</si>
  <si>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</si>
  <si>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</si>
  <si>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</si>
  <si>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</si>
  <si>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</si>
  <si>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</si>
  <si>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</si>
  <si>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</si>
  <si>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</si>
  <si>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</si>
  <si>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</si>
  <si>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</si>
  <si>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</si>
  <si>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</si>
  <si>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</si>
  <si>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</si>
  <si>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</si>
  <si>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</si>
  <si>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</si>
  <si>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</si>
  <si>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</si>
  <si>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</si>
  <si>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</si>
  <si>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</si>
  <si>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</si>
  <si>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</si>
  <si>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</si>
  <si>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</si>
  <si>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</si>
  <si>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</si>
  <si>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</si>
  <si>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</si>
  <si>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</si>
  <si>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</si>
  <si>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</si>
  <si>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</si>
  <si>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</si>
  <si>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</si>
  <si>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</si>
  <si>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</si>
  <si>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</si>
  <si>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</si>
  <si>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</si>
  <si>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</si>
  <si>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</si>
  <si>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</si>
  <si>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</si>
  <si>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</si>
  <si>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</si>
  <si>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</si>
  <si>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</si>
  <si>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</si>
  <si>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</si>
  <si>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</si>
  <si>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</si>
  <si>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</si>
  <si>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</si>
  <si>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</si>
  <si>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</si>
  <si>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</si>
  <si>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</si>
  <si>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</si>
  <si>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</si>
  <si>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</si>
  <si>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</si>
  <si>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</si>
  <si>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</si>
  <si>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</si>
  <si>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</si>
  <si>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</si>
  <si>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</si>
  <si>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</si>
  <si>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</si>
  <si>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</si>
  <si>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</si>
  <si>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</si>
  <si>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</si>
  <si>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</si>
  <si>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</si>
  <si>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</si>
  <si>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</si>
  <si>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</si>
  <si>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</si>
  <si>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</si>
  <si>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</si>
  <si>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</si>
  <si>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</si>
  <si>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</si>
  <si>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</si>
  <si>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</si>
  <si>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</si>
  <si>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</si>
  <si>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</si>
  <si>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</si>
  <si>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</si>
  <si>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</si>
  <si>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</si>
  <si>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</si>
  <si>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</si>
  <si>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</si>
  <si>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</si>
  <si>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</si>
  <si>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</si>
  <si>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</si>
  <si>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</si>
  <si>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</si>
  <si>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</si>
  <si>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</si>
  <si>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</si>
  <si>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</si>
  <si>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</si>
  <si>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</si>
  <si>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</si>
  <si>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</si>
  <si>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</si>
  <si>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</si>
  <si>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</si>
  <si>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</si>
  <si>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</si>
  <si>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</si>
  <si>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</si>
  <si>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</si>
  <si>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 xml:space="preserve">Kensington SlimBlade Notebook Wireless Mouse with Nano Receiver 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</si>
  <si>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</si>
  <si>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</si>
  <si>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</si>
  <si>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</si>
  <si>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</si>
  <si>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</si>
  <si>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</si>
  <si>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</si>
  <si>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</si>
  <si>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</si>
  <si>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</si>
  <si>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</si>
  <si>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</si>
  <si>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</si>
  <si>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</si>
  <si>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</si>
  <si>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</si>
  <si>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</si>
  <si>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</si>
  <si>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</si>
  <si>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</si>
  <si>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</si>
  <si>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</si>
  <si>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</si>
  <si>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</si>
  <si>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</si>
  <si>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</si>
  <si>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</si>
  <si>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</si>
  <si>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</si>
  <si>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</si>
  <si>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</si>
  <si>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</si>
  <si>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</si>
  <si>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</si>
  <si>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</si>
  <si>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</si>
  <si>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</si>
  <si>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</si>
  <si>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</si>
  <si>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</si>
  <si>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</si>
  <si>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</si>
  <si>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</si>
  <si>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</si>
  <si>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</si>
  <si>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</si>
  <si>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</si>
  <si>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</si>
  <si>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</si>
  <si>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</si>
  <si>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</si>
  <si>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</si>
  <si>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</si>
  <si>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</si>
  <si>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</si>
  <si>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</si>
  <si>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</si>
  <si>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</si>
  <si>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</si>
  <si>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</si>
  <si>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</si>
  <si>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</si>
  <si>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</si>
  <si>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</si>
  <si>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</si>
  <si>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</si>
  <si>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</si>
  <si>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</si>
  <si>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</si>
  <si>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</si>
  <si>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</si>
  <si>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</si>
  <si>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</si>
  <si>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</si>
  <si>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</si>
  <si>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</si>
  <si>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</si>
  <si>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</si>
  <si>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</si>
  <si>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</si>
  <si>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</si>
  <si>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</si>
  <si>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</si>
  <si>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</si>
  <si>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</si>
  <si>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</si>
  <si>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</si>
  <si>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</si>
  <si>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</si>
  <si>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</si>
  <si>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</si>
  <si>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</si>
  <si>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</si>
  <si>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</si>
  <si>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</si>
  <si>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</si>
  <si>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</si>
  <si>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</si>
  <si>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</si>
  <si>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</si>
  <si>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</si>
  <si>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</si>
  <si>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</si>
  <si>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</si>
  <si>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</si>
  <si>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</si>
  <si>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</si>
  <si>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</si>
  <si>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Fellowes PB300 Plastic Comb Binding Machine</t>
  </si>
  <si>
    <t>Plantronics Voyager Pro Legend</t>
  </si>
  <si>
    <t>Caroline_Jumper@gmail.com</t>
  </si>
  <si>
    <t>Irene_Maddox@gmail.com</t>
  </si>
  <si>
    <t>Jonathan_Howell@gmail.com</t>
  </si>
  <si>
    <t>Ben_Peterman@gmail.com</t>
  </si>
  <si>
    <t>Tanja_Norvell@gmail.com</t>
  </si>
  <si>
    <t>Maria_Bertelson@gmail.com</t>
  </si>
  <si>
    <t>Heather_Kirkland@gmail.com</t>
  </si>
  <si>
    <t>Mark_Packer@gmail.com</t>
  </si>
  <si>
    <t>Laura_Armstrong@gmail.com</t>
  </si>
  <si>
    <t>Lindsay_Shagiari@gmail.com</t>
  </si>
  <si>
    <t>Keith_Herrera@gmail.com</t>
  </si>
  <si>
    <t>Sanjit_Chand@gmail.com</t>
  </si>
  <si>
    <t>Ken_Heidel@gmail.com</t>
  </si>
  <si>
    <t>Nathan_Mautz@gmail.com</t>
  </si>
  <si>
    <t>Cynthia_Voltz@gmail.com</t>
  </si>
  <si>
    <t>Mike_Kennedy@gmail.com</t>
  </si>
  <si>
    <t>Joni_Blumstein@gmail.com</t>
  </si>
  <si>
    <t>Max_Jones@gmail.com</t>
  </si>
  <si>
    <t>Ruben_Ausman@gmail.com</t>
  </si>
  <si>
    <t>Alan_Haines@gmail.com</t>
  </si>
  <si>
    <t>Dave_Kipp@gmail.com</t>
  </si>
  <si>
    <t>Alyssa_Crouse@gmail.com</t>
  </si>
  <si>
    <t>Saphhira_Shifley@gmail.com</t>
  </si>
  <si>
    <t>Janet_Martin@gmail.com</t>
  </si>
  <si>
    <t>Philip_Fox@gmail.com</t>
  </si>
  <si>
    <t>Sue_Reed@gmail.com</t>
  </si>
  <si>
    <t>Roger_Barcio@gmail.com</t>
  </si>
  <si>
    <t>Allen_Rosenblatt@gmail.com</t>
  </si>
  <si>
    <t>Corey_Roper@gmail.com</t>
  </si>
  <si>
    <t>John_Lucas@gmail.com</t>
  </si>
  <si>
    <t>Arthur_Gainer@gmail.com</t>
  </si>
  <si>
    <t>David_Bremer@gmail.com</t>
  </si>
  <si>
    <t>Valerie_Mitchum@gmail.com</t>
  </si>
  <si>
    <t>Rick_Bensley@gmail.com</t>
  </si>
  <si>
    <t>Elpida_Rittenbach@gmail.com</t>
  </si>
  <si>
    <t>Alan_Schoenberger@gmail.com</t>
  </si>
  <si>
    <t>Lena_Hernandez@gmail.com</t>
  </si>
  <si>
    <t>Gary_Zandusky@gmail.com</t>
  </si>
  <si>
    <t>Craig_Carreira@gmail.com</t>
  </si>
  <si>
    <t>Duane_Noonan@gmail.com</t>
  </si>
  <si>
    <t>Stewart_Carmichael@gmail.com</t>
  </si>
  <si>
    <t>Christine_Abelman@gmail.com</t>
  </si>
  <si>
    <t>Kristen_Hastings@gmail.com</t>
  </si>
  <si>
    <t>Ed_Braxton@gmail.com</t>
  </si>
  <si>
    <t>Andrew_Allen@gmail.com</t>
  </si>
  <si>
    <t>Rose_O'Brian@gmail.com</t>
  </si>
  <si>
    <t>Matt_Abelman@gmail.com</t>
  </si>
  <si>
    <t>Delfina_Latchford@gmail.com</t>
  </si>
  <si>
    <t>Philip_Brown@gmail.com</t>
  </si>
  <si>
    <t>Alan_Hwang@gmail.com</t>
  </si>
  <si>
    <t>Claudia_Bergmann@gmail.com</t>
  </si>
  <si>
    <t>Sally_Knutson@gmail.com</t>
  </si>
  <si>
    <t>Valerie_Dominguez@gmail.com</t>
  </si>
  <si>
    <t>Maureen_Gastineau@gmail.com</t>
  </si>
  <si>
    <t>Ryan_Crowe@gmail.com</t>
  </si>
  <si>
    <t>Troy_Blackwell@gmail.com</t>
  </si>
  <si>
    <t>Ken_Brennan@gmail.com</t>
  </si>
  <si>
    <t>Erin_Ashbrook@gmail.com</t>
  </si>
  <si>
    <t>Henry_MacAllister@gmail.com</t>
  </si>
  <si>
    <t>Sally_Hughsby@gmail.com</t>
  </si>
  <si>
    <t>Brendan_Sweed@gmail.com</t>
  </si>
  <si>
    <t>David_Kendrick@gmail.com</t>
  </si>
  <si>
    <t>Grace_Kelly@gmail.com</t>
  </si>
  <si>
    <t>Jennifer_Braxton@gmail.com</t>
  </si>
  <si>
    <t>Ted_Butterfield@gmail.com</t>
  </si>
  <si>
    <t>Tamara_Willingham@gmail.com</t>
  </si>
  <si>
    <t>Joel_Eaton@gmail.com</t>
  </si>
  <si>
    <t>Michael_Paige@gmail.com</t>
  </si>
  <si>
    <t>Carl_Weiss@gmail.com</t>
  </si>
  <si>
    <t>Erin_Smith@gmail.com</t>
  </si>
  <si>
    <t>Sung_Pak@gmail.com</t>
  </si>
  <si>
    <t>Jeremy_Ellison@gmail.com</t>
  </si>
  <si>
    <t>Andy_Gerbode@gmail.com</t>
  </si>
  <si>
    <t>Neil_Knudson@gmail.com</t>
  </si>
  <si>
    <t>Jeremy_Lonsdale@gmail.com</t>
  </si>
  <si>
    <t>Julia_Dunbar@gmail.com</t>
  </si>
  <si>
    <t>Dianna_Wilson@gmail.com</t>
  </si>
  <si>
    <t>Patrick_O'Brill@gmail.com</t>
  </si>
  <si>
    <t>Mike_Gockenbach@gmail.com</t>
  </si>
  <si>
    <t>Kimberly_Carter@gmail.com</t>
  </si>
  <si>
    <t>David_Smith@gmail.com</t>
  </si>
  <si>
    <t>Odella_Nelson@gmail.com</t>
  </si>
  <si>
    <t>Natalie_Fritzler@gmail.com</t>
  </si>
  <si>
    <t>Andrew_Gjertsen@gmail.com</t>
  </si>
  <si>
    <t>Zuschuss_Donatelli@gmail.com</t>
  </si>
  <si>
    <t>Michelle_Tran@gmail.com</t>
  </si>
  <si>
    <t>Logan_Haushalter@gmail.com</t>
  </si>
  <si>
    <t>Kunst_Miller@gmail.com</t>
  </si>
  <si>
    <t>Jas_O'Carroll@gmail.com</t>
  </si>
  <si>
    <t>Cassandra_Brandow@gmail.com</t>
  </si>
  <si>
    <t>Victoria_Wilson@gmail.com</t>
  </si>
  <si>
    <t>Frank_Atkinson@gmail.com</t>
  </si>
  <si>
    <t>Gene_Hale@gmail.com</t>
  </si>
  <si>
    <t>Laurel_Elliston@gmail.com</t>
  </si>
  <si>
    <t>Paul_Gonzalez@gmail.com</t>
  </si>
  <si>
    <t>Joni_Sundaresam@gmail.com</t>
  </si>
  <si>
    <t>Erin_Mull@gmail.com</t>
  </si>
  <si>
    <t>Dean_Katz@gmail.com</t>
  </si>
  <si>
    <t>Lena_Cacioppo@gmail.com</t>
  </si>
  <si>
    <t>Karl_Braun@gmail.com</t>
  </si>
  <si>
    <t>Kelly_Collister@gmail.com</t>
  </si>
  <si>
    <t>Kelly_Lampkin@gmail.com</t>
  </si>
  <si>
    <t>Parhena_Norris@gmail.com</t>
  </si>
  <si>
    <t>Clay_Ludtke@gmail.com</t>
  </si>
  <si>
    <t>Sandra_Flanagan@gmail.com</t>
  </si>
  <si>
    <t>Barry_Blumstein@gmail.com</t>
  </si>
  <si>
    <t>Dorothy_Wardle@gmail.com</t>
  </si>
  <si>
    <t>Brenda_Bowman@gmail.com</t>
  </si>
  <si>
    <t>Nick_Zandusky@gmail.com</t>
  </si>
  <si>
    <t>Lena_Creighton@gmail.com</t>
  </si>
  <si>
    <t>Jim_Sink@gmail.com</t>
  </si>
  <si>
    <t>Alan_Dominguez@gmail.com</t>
  </si>
  <si>
    <t>Muhammed_MacIntyre@gmail.com</t>
  </si>
  <si>
    <t>Sandra_Glassco@gmail.com</t>
  </si>
  <si>
    <t>Ken_Lonsdale@gmail.com</t>
  </si>
  <si>
    <t>Thomas_Seio@gmail.com</t>
  </si>
  <si>
    <t>Shirley_Jackson@gmail.com</t>
  </si>
  <si>
    <t>Victoria_Brennan@gmail.com</t>
  </si>
  <si>
    <t>Brian_Dahlen@gmail.com</t>
  </si>
  <si>
    <t>Eric_Murdock@gmail.com</t>
  </si>
  <si>
    <t>Ross_Baird@gmail.com</t>
  </si>
  <si>
    <t>Eric_Hoffmann@gmail.com</t>
  </si>
  <si>
    <t>Frank_Merwin@gmail.com</t>
  </si>
  <si>
    <t>Bradley_Nguyen@gmail.com</t>
  </si>
  <si>
    <t>Pete_Kriz@gmail.com</t>
  </si>
  <si>
    <t>Tracy_Blumstein@gmail.com</t>
  </si>
  <si>
    <t>Dan_Reichenbach@gmail.com</t>
  </si>
  <si>
    <t>Jack_Garza@gmail.com</t>
  </si>
  <si>
    <t>Pete_Armstrong@gmail.com</t>
  </si>
  <si>
    <t>Christopher_Martinez@gmail.com</t>
  </si>
  <si>
    <t>Lynn_Smith@gmail.com</t>
  </si>
  <si>
    <t>Darren_Powers@gmail.com</t>
  </si>
  <si>
    <t>Maribeth_Yedwab@gmail.com</t>
  </si>
  <si>
    <t>Mary_Zewe@gmail.com</t>
  </si>
  <si>
    <t>Bruce_Stewart@gmail.com</t>
  </si>
  <si>
    <t>Jim_Kriz@gmail.com</t>
  </si>
  <si>
    <t>Alejandro_Savely@gmail.com</t>
  </si>
  <si>
    <t>Paul_Stevenson@gmail.com</t>
  </si>
  <si>
    <t>Astrea_Jones@gmail.com</t>
  </si>
  <si>
    <t>Katrina_Willman@gmail.com</t>
  </si>
  <si>
    <t>Sean_O'Donnell@gmail.com</t>
  </si>
  <si>
    <t>Xylona_Preis@gmail.com</t>
  </si>
  <si>
    <t>Sonia_Sunley@gmail.com</t>
  </si>
  <si>
    <t>Doug_Bickford@gmail.com</t>
  </si>
  <si>
    <t>Emily_Burns@gmail.com</t>
  </si>
  <si>
    <t>Bart_Pistole@gmail.com</t>
  </si>
  <si>
    <t>Don_Jones@gmail.com</t>
  </si>
  <si>
    <t>Michael_Kennedy@gmail.com</t>
  </si>
  <si>
    <t>Adam_Bellavance@gmail.com</t>
  </si>
  <si>
    <t>Robert_Marley@gmail.com</t>
  </si>
  <si>
    <t>Maribeth_Dona@gmail.com</t>
  </si>
  <si>
    <t>Sean_Braxton@gmail.com</t>
  </si>
  <si>
    <t>John_Grady@gmail.com</t>
  </si>
  <si>
    <t>Nora_Paige@gmail.com</t>
  </si>
  <si>
    <t>Raymond_Buch@gmail.com</t>
  </si>
  <si>
    <t>Maya_Herman@gmail.com</t>
  </si>
  <si>
    <t>Claire_Gute@gmail.com</t>
  </si>
  <si>
    <t>Dorris_liebe@gmail.com</t>
  </si>
  <si>
    <t>Philisse_Overcash@gmail.com</t>
  </si>
  <si>
    <t>Karen_Daniels@gmail.com</t>
  </si>
  <si>
    <t>Roy_Französisch@gmail.com</t>
  </si>
  <si>
    <t>Dave_Brooks@gmail.com</t>
  </si>
  <si>
    <t>Ruben_Dartt@gmail.com</t>
  </si>
  <si>
    <t>Justin_Ellison@gmail.com</t>
  </si>
  <si>
    <t>Denny_Ordway@gmail.com</t>
  </si>
  <si>
    <t>Luke_Foster@gmail.com</t>
  </si>
  <si>
    <t>Russell_Applegate@gmail.com</t>
  </si>
  <si>
    <t>Shirley_Daniels@gmail.com</t>
  </si>
  <si>
    <t>Helen_Andreada@gmail.com</t>
  </si>
  <si>
    <t>Katherine_Ducich@gmail.com</t>
  </si>
  <si>
    <t>Jonathan_Doherty@gmail.com</t>
  </si>
  <si>
    <t>Darrin_Huff@gmail.com</t>
  </si>
  <si>
    <t>Tamara_Dahlen@gmail.com</t>
  </si>
  <si>
    <t>Ted_Trevino@gmail.com</t>
  </si>
  <si>
    <t>Jeremy_Pistek@gmail.com</t>
  </si>
  <si>
    <t>Steve_Nguyen@gmail.com</t>
  </si>
  <si>
    <t>Troy_Staebel@gmail.com</t>
  </si>
  <si>
    <t>Roy_Collins@gmail.com</t>
  </si>
  <si>
    <t>Shahid_Hopkins@gmail.com</t>
  </si>
  <si>
    <t>Greg_Guthrie@gmail.com</t>
  </si>
  <si>
    <t>Brosina_Hoffman@gmail.com</t>
  </si>
  <si>
    <t>Alice_McCarthy@gmail.com</t>
  </si>
  <si>
    <t>Nathan_Gelder@gmail.com</t>
  </si>
  <si>
    <t>Guy_Thornton@gmail.com</t>
  </si>
  <si>
    <t>Fred_Hopkins@gmail.com</t>
  </si>
  <si>
    <t>Harold_Pawlan@gmail.com</t>
  </si>
  <si>
    <t>Janet_Molinari@gmail.com</t>
  </si>
  <si>
    <t>Michael_Stewart@gmail.com</t>
  </si>
  <si>
    <t>Logan_Currie@gmail.com</t>
  </si>
  <si>
    <t>Christopher_Schild@gmail.com</t>
  </si>
  <si>
    <t>Joseph_Holt@gmail.com</t>
  </si>
  <si>
    <t>Clay_Cheatham@gmail.com</t>
  </si>
  <si>
    <t>Victor_Preis@gmail.com</t>
  </si>
  <si>
    <t>Linda_Cazamias@gmail.com</t>
  </si>
  <si>
    <t>Chad_Sievert@gmail.com</t>
  </si>
  <si>
    <t>Steven_Cartwright@gmail.com</t>
  </si>
  <si>
    <t>Dean_Braden@gmail.com</t>
  </si>
  <si>
    <t>Patricia_Hirasaki@gmail.com</t>
  </si>
  <si>
    <t>Matt_Connell@gmail.com</t>
  </si>
  <si>
    <t>Ken_Black@gmail.com</t>
  </si>
  <si>
    <t>Julie_Creighton@gmail.com</t>
  </si>
  <si>
    <t>Anna_Gayman@gmail.com</t>
  </si>
  <si>
    <t>Becky_Martin@gmail.com</t>
  </si>
  <si>
    <t>Patrick_O'Donnell@gmail.com</t>
  </si>
  <si>
    <t>Stephanie_Phelps@gmail.com</t>
  </si>
  <si>
    <t>Mike_Vittorini@gmail.com</t>
  </si>
  <si>
    <t>Gary_Mitchum@gmail.com</t>
  </si>
  <si>
    <t>Product Name</t>
  </si>
  <si>
    <t>Category</t>
  </si>
  <si>
    <t>Month Name</t>
  </si>
  <si>
    <t>Day Name</t>
  </si>
  <si>
    <t>Full Name</t>
  </si>
  <si>
    <t>Caroline Jumper</t>
  </si>
  <si>
    <t>Irene Maddox</t>
  </si>
  <si>
    <t>Jonathan Howell</t>
  </si>
  <si>
    <t>Ben Peterman</t>
  </si>
  <si>
    <t>Tanja Norvell</t>
  </si>
  <si>
    <t>Maria Bertelson</t>
  </si>
  <si>
    <t>Heather Kirkland</t>
  </si>
  <si>
    <t>Mark Packer</t>
  </si>
  <si>
    <t>Laura Armstrong</t>
  </si>
  <si>
    <t>Lindsay Shagiari</t>
  </si>
  <si>
    <t>Keith Herrera</t>
  </si>
  <si>
    <t>Sanjit Chand</t>
  </si>
  <si>
    <t>Ken Heidel</t>
  </si>
  <si>
    <t>Nathan Mautz</t>
  </si>
  <si>
    <t>Cynthia Voltz</t>
  </si>
  <si>
    <t>Mike Kennedy</t>
  </si>
  <si>
    <t>Joni Blumstein</t>
  </si>
  <si>
    <t>Max Jones</t>
  </si>
  <si>
    <t>Ruben Ausman</t>
  </si>
  <si>
    <t>Alan Haines</t>
  </si>
  <si>
    <t>Dave Kipp</t>
  </si>
  <si>
    <t>Alyssa Crouse</t>
  </si>
  <si>
    <t>Saphhira Shifley</t>
  </si>
  <si>
    <t>Janet Martin</t>
  </si>
  <si>
    <t>Philip Fox</t>
  </si>
  <si>
    <t>Sue Reed</t>
  </si>
  <si>
    <t>Roger Barcio</t>
  </si>
  <si>
    <t>Allen Rosenblatt</t>
  </si>
  <si>
    <t>Corey Roper</t>
  </si>
  <si>
    <t>John Lucas</t>
  </si>
  <si>
    <t>Arthur Gainer</t>
  </si>
  <si>
    <t>David Bremer</t>
  </si>
  <si>
    <t>Valerie Mitchum</t>
  </si>
  <si>
    <t>Rick Bensley</t>
  </si>
  <si>
    <t>Elpida Rittenbach</t>
  </si>
  <si>
    <t>Alan Schoenberger</t>
  </si>
  <si>
    <t>Lena Hernandez</t>
  </si>
  <si>
    <t>Gary Zandusky</t>
  </si>
  <si>
    <t>Craig Carreira</t>
  </si>
  <si>
    <t>Duane Noonan</t>
  </si>
  <si>
    <t>Stewart Carmichael</t>
  </si>
  <si>
    <t>Christine Abelman</t>
  </si>
  <si>
    <t>Kristen Hastings</t>
  </si>
  <si>
    <t>Ed Braxton</t>
  </si>
  <si>
    <t>Andrew Allen</t>
  </si>
  <si>
    <t>Rose O'Brian</t>
  </si>
  <si>
    <t>Matt Abelman</t>
  </si>
  <si>
    <t>Delfina Latchford</t>
  </si>
  <si>
    <t>Philip Brown</t>
  </si>
  <si>
    <t>Alan Hwang</t>
  </si>
  <si>
    <t>Claudia Bergmann</t>
  </si>
  <si>
    <t>Sally Knutson</t>
  </si>
  <si>
    <t>Valerie Dominguez</t>
  </si>
  <si>
    <t>Maureen Gastineau</t>
  </si>
  <si>
    <t>Ryan Crowe</t>
  </si>
  <si>
    <t>Troy Blackwell</t>
  </si>
  <si>
    <t>Ken Brennan</t>
  </si>
  <si>
    <t>Erin Ashbrook</t>
  </si>
  <si>
    <t>Henry MacAllister</t>
  </si>
  <si>
    <t>Sally Hughsby</t>
  </si>
  <si>
    <t>Brendan Sweed</t>
  </si>
  <si>
    <t>David Kendrick</t>
  </si>
  <si>
    <t>Grace Kelly</t>
  </si>
  <si>
    <t>Jennifer Braxton</t>
  </si>
  <si>
    <t>Ted Butterfield</t>
  </si>
  <si>
    <t>Tamara Willingham</t>
  </si>
  <si>
    <t>Joel Eaton</t>
  </si>
  <si>
    <t>Michael Paige</t>
  </si>
  <si>
    <t>Carl Weiss</t>
  </si>
  <si>
    <t>Erin Smith</t>
  </si>
  <si>
    <t>Sung Pak</t>
  </si>
  <si>
    <t>Jeremy Ellison</t>
  </si>
  <si>
    <t>Andy Gerbode</t>
  </si>
  <si>
    <t>Neil Knudson</t>
  </si>
  <si>
    <t>Jeremy Lonsdale</t>
  </si>
  <si>
    <t>Julia Dunbar</t>
  </si>
  <si>
    <t>Dianna Wilson</t>
  </si>
  <si>
    <t>Patrick O'Brill</t>
  </si>
  <si>
    <t>Mike Gockenbach</t>
  </si>
  <si>
    <t>Kimberly Carter</t>
  </si>
  <si>
    <t>David Smith</t>
  </si>
  <si>
    <t>Odella Nelson</t>
  </si>
  <si>
    <t>Natalie Fritzler</t>
  </si>
  <si>
    <t>Andrew Gjertsen</t>
  </si>
  <si>
    <t>Zuschuss Donatelli</t>
  </si>
  <si>
    <t>Michelle Tran</t>
  </si>
  <si>
    <t>Logan Haushalter</t>
  </si>
  <si>
    <t>Kunst Miller</t>
  </si>
  <si>
    <t>Jas O'Carroll</t>
  </si>
  <si>
    <t>Cassandra Brandow</t>
  </si>
  <si>
    <t>Victoria Wilson</t>
  </si>
  <si>
    <t>Frank Atkinson</t>
  </si>
  <si>
    <t>Gene Hale</t>
  </si>
  <si>
    <t>Laurel Elliston</t>
  </si>
  <si>
    <t>Paul Gonzalez</t>
  </si>
  <si>
    <t>Joni Sundaresam</t>
  </si>
  <si>
    <t>Erin Mull</t>
  </si>
  <si>
    <t>Dean Katz</t>
  </si>
  <si>
    <t>Lena Cacioppo</t>
  </si>
  <si>
    <t>Karl Braun</t>
  </si>
  <si>
    <t>Kelly Collister</t>
  </si>
  <si>
    <t>Kelly Lampkin</t>
  </si>
  <si>
    <t>Parhena Norris</t>
  </si>
  <si>
    <t>Clay Ludtke</t>
  </si>
  <si>
    <t>Sandra Flanagan</t>
  </si>
  <si>
    <t>Barry Blumstein</t>
  </si>
  <si>
    <t>Dorothy Wardle</t>
  </si>
  <si>
    <t>Brenda Bowman</t>
  </si>
  <si>
    <t>Nick Zandusky</t>
  </si>
  <si>
    <t>Lena Creighton</t>
  </si>
  <si>
    <t>Jim Sink</t>
  </si>
  <si>
    <t>Alan Dominguez</t>
  </si>
  <si>
    <t>Muhammed MacIntyre</t>
  </si>
  <si>
    <t>Sandra Glassco</t>
  </si>
  <si>
    <t>Ken Lonsdale</t>
  </si>
  <si>
    <t>Thomas Seio</t>
  </si>
  <si>
    <t>Shirley Jackson</t>
  </si>
  <si>
    <t>Victoria Brennan</t>
  </si>
  <si>
    <t>Brian Dahlen</t>
  </si>
  <si>
    <t>Eric Murdock</t>
  </si>
  <si>
    <t>Ross Baird</t>
  </si>
  <si>
    <t>Eric Hoffmann</t>
  </si>
  <si>
    <t>Frank Merwin</t>
  </si>
  <si>
    <t>Bradley Nguyen</t>
  </si>
  <si>
    <t>Pete Kriz</t>
  </si>
  <si>
    <t>Tracy Blumstein</t>
  </si>
  <si>
    <t>Dan Reichenbach</t>
  </si>
  <si>
    <t>Jack Garza</t>
  </si>
  <si>
    <t>Pete Armstrong</t>
  </si>
  <si>
    <t>Christopher Martinez</t>
  </si>
  <si>
    <t>Lynn Smith</t>
  </si>
  <si>
    <t>Darren Powers</t>
  </si>
  <si>
    <t>Maribeth Yedwab</t>
  </si>
  <si>
    <t>Mary Zewe</t>
  </si>
  <si>
    <t>Bruce Stewart</t>
  </si>
  <si>
    <t>Jim Kriz</t>
  </si>
  <si>
    <t>Alejandro Savely</t>
  </si>
  <si>
    <t>Paul Stevenson</t>
  </si>
  <si>
    <t>Astrea Jones</t>
  </si>
  <si>
    <t>Katrina Willman</t>
  </si>
  <si>
    <t>Sean O'Donnell</t>
  </si>
  <si>
    <t>Xylona Preis</t>
  </si>
  <si>
    <t>Sonia Sunley</t>
  </si>
  <si>
    <t>Doug Bickford</t>
  </si>
  <si>
    <t>Emily Burns</t>
  </si>
  <si>
    <t>Bart Pistole</t>
  </si>
  <si>
    <t>Don Jones</t>
  </si>
  <si>
    <t>Michael Kennedy</t>
  </si>
  <si>
    <t>Adam Bellavance</t>
  </si>
  <si>
    <t>Robert Marley</t>
  </si>
  <si>
    <t>Maribeth Dona</t>
  </si>
  <si>
    <t>Sean Braxton</t>
  </si>
  <si>
    <t>John Grady</t>
  </si>
  <si>
    <t>Nora Paige</t>
  </si>
  <si>
    <t>Raymond Buch</t>
  </si>
  <si>
    <t>Maya Herman</t>
  </si>
  <si>
    <t>Claire Gute</t>
  </si>
  <si>
    <t>Dorris liebe</t>
  </si>
  <si>
    <t>Philisse Overcash</t>
  </si>
  <si>
    <t>Karen Daniels</t>
  </si>
  <si>
    <t>Roy Französisch</t>
  </si>
  <si>
    <t>Dave Brooks</t>
  </si>
  <si>
    <t>Ruben Dartt</t>
  </si>
  <si>
    <t>Justin Ellison</t>
  </si>
  <si>
    <t>Denny Ordway</t>
  </si>
  <si>
    <t>Luke Foster</t>
  </si>
  <si>
    <t>Russell Applegate</t>
  </si>
  <si>
    <t>Shirley Daniels</t>
  </si>
  <si>
    <t>Helen Andreada</t>
  </si>
  <si>
    <t>Katherine Ducich</t>
  </si>
  <si>
    <t>Jonathan Doherty</t>
  </si>
  <si>
    <t>Darrin Huff</t>
  </si>
  <si>
    <t>Tamara Dahlen</t>
  </si>
  <si>
    <t>Ted Trevino</t>
  </si>
  <si>
    <t>Jeremy Pistek</t>
  </si>
  <si>
    <t>Steve Nguyen</t>
  </si>
  <si>
    <t>Troy Staebel</t>
  </si>
  <si>
    <t>Roy Collins</t>
  </si>
  <si>
    <t>Shahid Hopkins</t>
  </si>
  <si>
    <t>Greg Guthrie</t>
  </si>
  <si>
    <t>Brosina Hoffman</t>
  </si>
  <si>
    <t>Alice McCarthy</t>
  </si>
  <si>
    <t>Nathan Gelder</t>
  </si>
  <si>
    <t>Guy Thornton</t>
  </si>
  <si>
    <t>Fred Hopkins</t>
  </si>
  <si>
    <t>Harold Pawlan</t>
  </si>
  <si>
    <t>Janet Molinari</t>
  </si>
  <si>
    <t>Michael Stewart</t>
  </si>
  <si>
    <t>Logan Currie</t>
  </si>
  <si>
    <t>Christopher Schild</t>
  </si>
  <si>
    <t>Joseph Holt</t>
  </si>
  <si>
    <t>Clay Cheatham</t>
  </si>
  <si>
    <t>Victor Preis</t>
  </si>
  <si>
    <t>Linda Cazamias</t>
  </si>
  <si>
    <t>Chad Sievert</t>
  </si>
  <si>
    <t>Steven Cartwright</t>
  </si>
  <si>
    <t>Dean Braden</t>
  </si>
  <si>
    <t>Patricia Hirasaki</t>
  </si>
  <si>
    <t>Matt Connell</t>
  </si>
  <si>
    <t>Ken Black</t>
  </si>
  <si>
    <t>Julie Creighton</t>
  </si>
  <si>
    <t>Anna Gayman</t>
  </si>
  <si>
    <t>Becky Martin</t>
  </si>
  <si>
    <t>Patrick O'Donnell</t>
  </si>
  <si>
    <t>Stephanie Phelps</t>
  </si>
  <si>
    <t>Mike Vittorini</t>
  </si>
  <si>
    <t>Gary Mitchum</t>
  </si>
  <si>
    <t>City</t>
  </si>
  <si>
    <t>State</t>
  </si>
  <si>
    <t>Country</t>
  </si>
  <si>
    <t>Henderson</t>
  </si>
  <si>
    <t>Kentucky</t>
  </si>
  <si>
    <t>USA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</si>
  <si>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</si>
  <si>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</si>
  <si>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</si>
  <si>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</si>
  <si>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</si>
  <si>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</si>
  <si>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</si>
  <si>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</si>
  <si>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</si>
  <si>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</si>
  <si>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</si>
  <si>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</si>
  <si>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</si>
  <si>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</si>
  <si>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</si>
  <si>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</si>
  <si>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</si>
  <si>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</si>
  <si>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</si>
  <si>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</si>
  <si>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</si>
  <si>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</si>
  <si>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</si>
  <si>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</si>
  <si>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</si>
  <si>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</si>
  <si>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</si>
  <si>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</si>
  <si>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</si>
  <si>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</si>
  <si>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</si>
  <si>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</si>
  <si>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</si>
  <si>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</si>
  <si>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</si>
  <si>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</si>
  <si>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</si>
  <si>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</si>
  <si>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</si>
  <si>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</si>
  <si>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</si>
  <si>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</si>
  <si>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</si>
  <si>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</si>
  <si>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</si>
  <si>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</si>
  <si>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</si>
  <si>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</si>
  <si>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</si>
  <si>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</si>
  <si>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</si>
  <si>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</si>
  <si>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</si>
  <si>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</si>
  <si>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</si>
  <si>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</si>
  <si>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</si>
  <si>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</si>
  <si>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</si>
  <si>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</si>
  <si>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</si>
  <si>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</si>
  <si>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</si>
  <si>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</si>
  <si>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</si>
  <si>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</si>
  <si>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</si>
  <si>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</si>
  <si>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</si>
  <si>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</si>
  <si>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</si>
  <si>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</si>
  <si>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</si>
  <si>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</si>
  <si>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</si>
  <si>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</si>
  <si>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</si>
  <si>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</si>
  <si>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</si>
  <si>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</si>
  <si>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</si>
  <si>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</si>
  <si>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</si>
  <si>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</si>
  <si>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</si>
  <si>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</si>
  <si>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</si>
  <si>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</si>
  <si>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Wałbrzych</t>
  </si>
  <si>
    <t>Poland</t>
  </si>
  <si>
    <t>Reszel</t>
  </si>
  <si>
    <t>Bielsk Podlaski</t>
  </si>
  <si>
    <t>Kostrzyn nad Odrą</t>
  </si>
  <si>
    <t>Mikołów</t>
  </si>
  <si>
    <t>Oświęcim</t>
  </si>
  <si>
    <t>Jarosław</t>
  </si>
  <si>
    <t>Kamień Pomorski</t>
  </si>
  <si>
    <t>Krzeszowice</t>
  </si>
  <si>
    <t>Kobyłka</t>
  </si>
  <si>
    <t>Trier</t>
  </si>
  <si>
    <t>Germany</t>
  </si>
  <si>
    <t>Neuwied</t>
  </si>
  <si>
    <t>Fürstenwalde</t>
  </si>
  <si>
    <t>Dreieich</t>
  </si>
  <si>
    <t>Gelsenkirchen</t>
  </si>
  <si>
    <t>Lohne</t>
  </si>
  <si>
    <t>Weinheim</t>
  </si>
  <si>
    <t>Warendorf</t>
  </si>
  <si>
    <t>Lippstadt</t>
  </si>
  <si>
    <t>Lehrte</t>
  </si>
  <si>
    <t>Ettlingen</t>
  </si>
  <si>
    <t>Bocholt</t>
  </si>
  <si>
    <t>Reutlingen</t>
  </si>
  <si>
    <t>Greven</t>
  </si>
  <si>
    <t>Weiterstadt</t>
  </si>
  <si>
    <t>Sankt Wendel</t>
  </si>
  <si>
    <t>Erlangen</t>
  </si>
  <si>
    <t>Baden-Baden</t>
  </si>
  <si>
    <t>Elmshorn</t>
  </si>
  <si>
    <t>Norderstedt</t>
  </si>
  <si>
    <t>Stolberg</t>
  </si>
  <si>
    <t>Hanau</t>
  </si>
  <si>
    <t>Taunusstein</t>
  </si>
  <si>
    <t>Bühl</t>
  </si>
  <si>
    <t>Alzey</t>
  </si>
  <si>
    <t>Ditzingen</t>
  </si>
  <si>
    <t>Eschweiler</t>
  </si>
  <si>
    <t>Frankfurt (Oder)</t>
  </si>
  <si>
    <t>Roth</t>
  </si>
  <si>
    <t>Viersen</t>
  </si>
  <si>
    <t>Chemnitz</t>
  </si>
  <si>
    <t>Salzkotten</t>
  </si>
  <si>
    <t>Nürtingen</t>
  </si>
  <si>
    <t>Hagen</t>
  </si>
  <si>
    <t>Salzgitter</t>
  </si>
  <si>
    <t>Herten</t>
  </si>
  <si>
    <t>Eisenach</t>
  </si>
  <si>
    <t>Merzig</t>
  </si>
  <si>
    <t>Offenburg</t>
  </si>
  <si>
    <t>Velbert</t>
  </si>
  <si>
    <t>Königswinter</t>
  </si>
  <si>
    <t>Munich</t>
  </si>
  <si>
    <t>Crailsheim</t>
  </si>
  <si>
    <t>Neu-Ulm</t>
  </si>
  <si>
    <t>Waltrop</t>
  </si>
  <si>
    <t>Greiz</t>
  </si>
  <si>
    <t>Westerstede</t>
  </si>
  <si>
    <t>Dülmen</t>
  </si>
  <si>
    <t>Seelze</t>
  </si>
  <si>
    <t>Pirmasens</t>
  </si>
  <si>
    <t>Bremerhaven</t>
  </si>
  <si>
    <t>Salzwedel</t>
  </si>
  <si>
    <t>Oberursel</t>
  </si>
  <si>
    <t>Bad Vilbel</t>
  </si>
  <si>
    <t>Sonneberg</t>
  </si>
  <si>
    <t>Langen</t>
  </si>
  <si>
    <t>Mülheim</t>
  </si>
  <si>
    <t>Bingen am Rhein</t>
  </si>
  <si>
    <t>Mannheim</t>
  </si>
  <si>
    <t>Detmold</t>
  </si>
  <si>
    <t>Bad Homburg</t>
  </si>
  <si>
    <t>Emmendingen</t>
  </si>
  <si>
    <t>Gaggenau</t>
  </si>
  <si>
    <t>Brandenburg</t>
  </si>
  <si>
    <t>Uelzen</t>
  </si>
  <si>
    <t>Landshut</t>
  </si>
  <si>
    <t>Plettenberg</t>
  </si>
  <si>
    <t>Castrop-Rauxel</t>
  </si>
  <si>
    <t>Böblingen</t>
  </si>
  <si>
    <t>Groß-Gerau</t>
  </si>
  <si>
    <t>Bergisch Gladbach</t>
  </si>
  <si>
    <t>Rinteln</t>
  </si>
  <si>
    <t>Altenburg</t>
  </si>
  <si>
    <t>Overath</t>
  </si>
  <si>
    <t>Bergkamen</t>
  </si>
  <si>
    <t>Ostfildern</t>
  </si>
  <si>
    <t>Kiel</t>
  </si>
  <si>
    <t>Meschede</t>
  </si>
  <si>
    <t>Geldern</t>
  </si>
  <si>
    <t>Oer-Erkenschwick</t>
  </si>
  <si>
    <t>Wesseling</t>
  </si>
  <si>
    <t>Biberach</t>
  </si>
  <si>
    <t>Kluczbork</t>
  </si>
  <si>
    <t>Prabuty</t>
  </si>
  <si>
    <t>Esslingen</t>
  </si>
  <si>
    <t>Kaufbeuren</t>
  </si>
  <si>
    <t>Geilenkirchen</t>
  </si>
  <si>
    <t>Neumünster</t>
  </si>
  <si>
    <t>Jena</t>
  </si>
  <si>
    <t>Żychlin</t>
  </si>
  <si>
    <t>Świnoujście</t>
  </si>
  <si>
    <t>Jaworzno</t>
  </si>
  <si>
    <t>Soest</t>
  </si>
  <si>
    <t>Sankt Ingbert</t>
  </si>
  <si>
    <t>Koblenz</t>
  </si>
  <si>
    <t>Lohmar</t>
  </si>
  <si>
    <t>Bad Hersfeld</t>
  </si>
  <si>
    <t>Wiesloch</t>
  </si>
  <si>
    <t>Ludwigsburg</t>
  </si>
  <si>
    <t>Mosbach</t>
  </si>
  <si>
    <t>Ansbach</t>
  </si>
  <si>
    <t>Tönisvorst</t>
  </si>
  <si>
    <t>Würzburg</t>
  </si>
  <si>
    <t>Rodgau</t>
  </si>
  <si>
    <t>Heppenheim</t>
  </si>
  <si>
    <t>Willich</t>
  </si>
  <si>
    <t>Dillingen</t>
  </si>
  <si>
    <t>Neumarkt</t>
  </si>
  <si>
    <t>Głuchołazy</t>
  </si>
  <si>
    <t>Biała Podlaska</t>
  </si>
  <si>
    <t>Bytom</t>
  </si>
  <si>
    <t>Mysłowice</t>
  </si>
  <si>
    <t>Darmstadt</t>
  </si>
  <si>
    <t>Germering</t>
  </si>
  <si>
    <t>Nordhausen</t>
  </si>
  <si>
    <t>Berlin</t>
  </si>
  <si>
    <t>Magdeburg</t>
  </si>
  <si>
    <t>Meppen</t>
  </si>
  <si>
    <t>Ingolstadt</t>
  </si>
  <si>
    <t>Leichlingen</t>
  </si>
  <si>
    <t>Iserlohn</t>
  </si>
  <si>
    <t>Fürstenfeldbruck</t>
  </si>
  <si>
    <t>Regensburg</t>
  </si>
  <si>
    <t>Paderborn</t>
  </si>
  <si>
    <t>Wermelskirchen</t>
  </si>
  <si>
    <t>Horb am Neckar</t>
  </si>
  <si>
    <t>Gera</t>
  </si>
  <si>
    <t>Lübeck</t>
  </si>
  <si>
    <t>Bramsche</t>
  </si>
  <si>
    <t>Zabrze</t>
  </si>
  <si>
    <t>Pabianice</t>
  </si>
  <si>
    <t>Jelenia Góra</t>
  </si>
  <si>
    <t>Kielce</t>
  </si>
  <si>
    <t>Chojnów</t>
  </si>
  <si>
    <t>Bochnia</t>
  </si>
  <si>
    <t>Ostrowiec Świętokrzyski</t>
  </si>
  <si>
    <t>Wieliczka</t>
  </si>
  <si>
    <t>Opoczno</t>
  </si>
  <si>
    <t>Bielsko-Biała</t>
  </si>
  <si>
    <t>Kwidzyn</t>
  </si>
  <si>
    <t>Lubartów</t>
  </si>
  <si>
    <t>Zgorzelec</t>
  </si>
  <si>
    <t>Międzyrzecz</t>
  </si>
  <si>
    <t>Świdnica</t>
  </si>
  <si>
    <t>Strzegom</t>
  </si>
  <si>
    <t>Krapkowice</t>
  </si>
  <si>
    <t>Głubczyce</t>
  </si>
  <si>
    <t>Ostrów Mazowiecka</t>
  </si>
  <si>
    <t>Łęczna</t>
  </si>
  <si>
    <t>Nowy Targ</t>
  </si>
  <si>
    <t>Kęty</t>
  </si>
  <si>
    <t>Łęczyca</t>
  </si>
  <si>
    <t>Ilmenau</t>
  </si>
  <si>
    <t>Sum of Revenue</t>
  </si>
  <si>
    <t>Row Labels</t>
  </si>
  <si>
    <t>Grand Total</t>
  </si>
  <si>
    <t>Address</t>
  </si>
  <si>
    <t>Man</t>
  </si>
  <si>
    <t>Henderson,Kentucky//USA</t>
  </si>
  <si>
    <t>Fe</t>
  </si>
  <si>
    <t>Los Angeles,California//USA</t>
  </si>
  <si>
    <t>Fort Lauderdale,Florida//USA</t>
  </si>
  <si>
    <t>9O</t>
  </si>
  <si>
    <t>Concord,North Carolina//USA</t>
  </si>
  <si>
    <t>Seattle,Washington//USA</t>
  </si>
  <si>
    <t>Fort Worth,Texas//USA</t>
  </si>
  <si>
    <t>Madison,Wisconsin//USA</t>
  </si>
  <si>
    <t>West Jordan,Utah//USA</t>
  </si>
  <si>
    <t>San Francisco,California//USA</t>
  </si>
  <si>
    <t>Fremont,Nebraska//USA</t>
  </si>
  <si>
    <t>Philadelphia,Pennsylvania//USA</t>
  </si>
  <si>
    <t>Orem,Utah//USA</t>
  </si>
  <si>
    <t>M</t>
  </si>
  <si>
    <t>Houston,Texas//USA</t>
  </si>
  <si>
    <t>Richardson,Texas//USA</t>
  </si>
  <si>
    <t>Naperville,Illinois//USA</t>
  </si>
  <si>
    <t>Melbourne,Florida//USA</t>
  </si>
  <si>
    <t>Eagan,Minnesota//USA</t>
  </si>
  <si>
    <t>Westland,Michigan//USA</t>
  </si>
  <si>
    <t>Dover,Delaware//USA</t>
  </si>
  <si>
    <t>New Albany,Indiana//USA</t>
  </si>
  <si>
    <t>New York City,New York//USA</t>
  </si>
  <si>
    <t>Troy,New York//USA</t>
  </si>
  <si>
    <t>Chicago,Illinois//USA</t>
  </si>
  <si>
    <t>Gilbert,Arizona//USA</t>
  </si>
  <si>
    <t>Springfield,Virginia//USA</t>
  </si>
  <si>
    <t>Jackson,Michigan//USA</t>
  </si>
  <si>
    <t>Memphis,Tennessee//USA</t>
  </si>
  <si>
    <t>Decatur,Alabama//USA</t>
  </si>
  <si>
    <t>Durham,North Carolina//USA</t>
  </si>
  <si>
    <t>Columbia,South Carolina//USA</t>
  </si>
  <si>
    <t>Rochester,Minnesota//USA</t>
  </si>
  <si>
    <t>Minneapolis,Minnesota//USA</t>
  </si>
  <si>
    <t>Portland,Oregon//USA</t>
  </si>
  <si>
    <t>Saint Paul,Minnesota//USA</t>
  </si>
  <si>
    <t>Aurora,Colorado//USA</t>
  </si>
  <si>
    <t>Charlotte,North Carolina//USA</t>
  </si>
  <si>
    <t>Orland Park,Illinois//USA</t>
  </si>
  <si>
    <t>Urbandale,Iowa//USA</t>
  </si>
  <si>
    <t>Columbus,Ohio//USA</t>
  </si>
  <si>
    <t>Bristol,Tennessee//USA</t>
  </si>
  <si>
    <t>Wilmington,Delaware//USA</t>
  </si>
  <si>
    <t>Bloomington,Illinois//USA</t>
  </si>
  <si>
    <t>Phoenix,Arizona//USA</t>
  </si>
  <si>
    <t>Roseville,California//USA</t>
  </si>
  <si>
    <t>Independence,Missouri//USA</t>
  </si>
  <si>
    <t>Pasadena,California//USA</t>
  </si>
  <si>
    <t>Newark,Ohio//USA</t>
  </si>
  <si>
    <t>Franklin,Wisconsin//USA</t>
  </si>
  <si>
    <t>Scottsdale,Arizona//USA</t>
  </si>
  <si>
    <t>San Jose,California//USA</t>
  </si>
  <si>
    <t>Edmond,Oklahoma//USA</t>
  </si>
  <si>
    <t>Carlsbad,New Mexico//USA</t>
  </si>
  <si>
    <t>San Antonio,Texas//USA</t>
  </si>
  <si>
    <t>Consume</t>
  </si>
  <si>
    <t>Decatur,Illinois//USA</t>
  </si>
  <si>
    <t>Monroe,Louisiana//USA</t>
  </si>
  <si>
    <t>Fairfield,Connecticut//USA</t>
  </si>
  <si>
    <t>Grand Prairie,Texas//USA</t>
  </si>
  <si>
    <t>Redlands,California//USA</t>
  </si>
  <si>
    <t>Hamilton,Ohio//USA</t>
  </si>
  <si>
    <t>Westfield,New Jersey//USA</t>
  </si>
  <si>
    <t>Wałbrzych,Wałbrzych//Poland</t>
  </si>
  <si>
    <t>Reszel,Reszel//Poland</t>
  </si>
  <si>
    <t>Bielsk Podlaski,Bielsk Podlaski//Poland</t>
  </si>
  <si>
    <t>Kostrzyn nad Odrą,Kostrzyn nad Odrą//Poland</t>
  </si>
  <si>
    <t>Mikołów,Mikołów//Poland</t>
  </si>
  <si>
    <t>Oświęcim,Oświęcim//Poland</t>
  </si>
  <si>
    <t>Jarosław,Jarosław//Poland</t>
  </si>
  <si>
    <t>Kamień Pomorski,Kamień Pomorski//Poland</t>
  </si>
  <si>
    <t>Krzeszowice,Krzeszowice//Poland</t>
  </si>
  <si>
    <t>Kobyłka,Kobyłka//Poland</t>
  </si>
  <si>
    <t>Trier,Trier//Germany</t>
  </si>
  <si>
    <t>Neuwied,Neuwied//Germany</t>
  </si>
  <si>
    <t>Fürstenwalde,Fürstenwalde//Germany</t>
  </si>
  <si>
    <t>Dreieich,Dreieich//Germany</t>
  </si>
  <si>
    <t>Gelsenkirchen,Gelsenkirchen//Germany</t>
  </si>
  <si>
    <t>Lohne,Lohne//Germany</t>
  </si>
  <si>
    <t>Weinheim,Weinheim//Germany</t>
  </si>
  <si>
    <t>Warendorf,Warendorf//Germany</t>
  </si>
  <si>
    <t>Lippstadt,Lippstadt//Germany</t>
  </si>
  <si>
    <t>Lehrte,Lehrte//Germany</t>
  </si>
  <si>
    <t>Ettlingen,Ettlingen//Germany</t>
  </si>
  <si>
    <t>Bocholt,Bocholt//Germany</t>
  </si>
  <si>
    <t>Reutlingen,Reutlingen//Germany</t>
  </si>
  <si>
    <t>Greven,Greven//Germany</t>
  </si>
  <si>
    <t>Weiterstadt,Weiterstadt//Germany</t>
  </si>
  <si>
    <t>Sankt Wendel,Sankt Wendel//Germany</t>
  </si>
  <si>
    <t>Erlangen,Erlangen//Germany</t>
  </si>
  <si>
    <t>Baden-Baden,Baden-Baden//Germany</t>
  </si>
  <si>
    <t>Elmshorn,Elmshorn//Germany</t>
  </si>
  <si>
    <t>Norderstedt,Norderstedt//Germany</t>
  </si>
  <si>
    <t>Stolberg,Stolberg//Germany</t>
  </si>
  <si>
    <t>Hanau,Hanau//Germany</t>
  </si>
  <si>
    <t>Taunusstein,Taunusstein//Germany</t>
  </si>
  <si>
    <t>Bühl,Bühl//Germany</t>
  </si>
  <si>
    <t>Alzey,Alzey//Germany</t>
  </si>
  <si>
    <t>Ditzingen,Ditzingen//Germany</t>
  </si>
  <si>
    <t>Eschweiler,Eschweiler//Germany</t>
  </si>
  <si>
    <t>Frankfurt (Oder),Frankfurt (Oder)//Germany</t>
  </si>
  <si>
    <t>Roth,Roth//Germany</t>
  </si>
  <si>
    <t>Viersen,Viersen//Germany</t>
  </si>
  <si>
    <t>Chemnitz,Chemnitz//Germany</t>
  </si>
  <si>
    <t>Salzkotten,Salzkotten//Germany</t>
  </si>
  <si>
    <t>Nürtingen,Nürtingen//Germany</t>
  </si>
  <si>
    <t>Hagen,Hagen//Germany</t>
  </si>
  <si>
    <t>Salzgitter,Salzgitter//Germany</t>
  </si>
  <si>
    <t>Herten,Herten//Germany</t>
  </si>
  <si>
    <t>Eisenach,Eisenach//Germany</t>
  </si>
  <si>
    <t>Merzig,Merzig//Germany</t>
  </si>
  <si>
    <t>Offenburg,Offenburg//Germany</t>
  </si>
  <si>
    <t>Velbert,Velbert//Germany</t>
  </si>
  <si>
    <t>Königswinter,Königswinter//Germany</t>
  </si>
  <si>
    <t>Munich,Munich//Germany</t>
  </si>
  <si>
    <t>Crailsheim,Crailsheim//Germany</t>
  </si>
  <si>
    <t>Neu-Ulm,Neu-Ulm//Germany</t>
  </si>
  <si>
    <t>Waltrop,Waltrop//Germany</t>
  </si>
  <si>
    <t>Greiz,Greiz//Germany</t>
  </si>
  <si>
    <t>Westerstede,Westerstede//Germany</t>
  </si>
  <si>
    <t>Dülmen,Dülmen//Germany</t>
  </si>
  <si>
    <t>Seelze,Seelze//Germany</t>
  </si>
  <si>
    <t>Pirmasens,Pirmasens//Germany</t>
  </si>
  <si>
    <t>Bremerhaven,Bremerhaven//Germany</t>
  </si>
  <si>
    <t>Salzwedel,Salzwedel//Germany</t>
  </si>
  <si>
    <t>Oberursel,Oberursel//Germany</t>
  </si>
  <si>
    <t>Bad Vilbel,Bad Vilbel//Germany</t>
  </si>
  <si>
    <t>Sonneberg,Sonneberg//Germany</t>
  </si>
  <si>
    <t>Langen,Langen//Germany</t>
  </si>
  <si>
    <t>Mülheim,Mülheim//Germany</t>
  </si>
  <si>
    <t>Bingen am Rhein,Bingen am Rhein//Germany</t>
  </si>
  <si>
    <t>Mannheim,Mannheim//Germany</t>
  </si>
  <si>
    <t>Detmold,Detmold//Germany</t>
  </si>
  <si>
    <t>Bad Homburg,Bad Homburg//Germany</t>
  </si>
  <si>
    <t>Emmendingen,Emmendingen//Germany</t>
  </si>
  <si>
    <t>Gaggenau,Gaggenau//Germany</t>
  </si>
  <si>
    <t>Brandenburg,Brandenburg//Germany</t>
  </si>
  <si>
    <t>Uelzen,Uelzen//Germany</t>
  </si>
  <si>
    <t>Landshut,Landshut//Germany</t>
  </si>
  <si>
    <t>Plettenberg,Plettenberg//Germany</t>
  </si>
  <si>
    <t>Castrop-Rauxel,Castrop-Rauxel//Germany</t>
  </si>
  <si>
    <t>1S</t>
  </si>
  <si>
    <t>Böblingen,Böblingen//Germany</t>
  </si>
  <si>
    <t>Groß-Gerau,Groß-Gerau//Germany</t>
  </si>
  <si>
    <t>Bergisch Gladbach,Bergisch Gladbach//Germany</t>
  </si>
  <si>
    <t>Rinteln,Rinteln//Germany</t>
  </si>
  <si>
    <t>Altenburg,Altenburg//Germany</t>
  </si>
  <si>
    <t>Overath,Overath//Germany</t>
  </si>
  <si>
    <t>Bergkamen,Bergkamen//Germany</t>
  </si>
  <si>
    <t>Ostfildern,Ostfildern//Germany</t>
  </si>
  <si>
    <t>Kiel,Kiel//Germany</t>
  </si>
  <si>
    <t>Meschede,Meschede//Germany</t>
  </si>
  <si>
    <t>Geldern,Geldern//Germany</t>
  </si>
  <si>
    <t>Oer-Erkenschwick,Oer-Erkenschwick//Germany</t>
  </si>
  <si>
    <t>Wesseling,Wesseling//Germany</t>
  </si>
  <si>
    <t>Biberach,Biberach//Germany</t>
  </si>
  <si>
    <t>Kluczbork,Kluczbork//Poland</t>
  </si>
  <si>
    <t>Prabuty,Prabuty//Poland</t>
  </si>
  <si>
    <t>Esslingen,Esslingen//Germany</t>
  </si>
  <si>
    <t>Kaufbeuren,Kaufbeuren//Germany</t>
  </si>
  <si>
    <t>Geilenkirchen,Geilenkirchen//Germany</t>
  </si>
  <si>
    <t>Neumünster,Neumünster//Germany</t>
  </si>
  <si>
    <t>Jena,Jena//Germany</t>
  </si>
  <si>
    <t>Żychlin,Żychlin//Poland</t>
  </si>
  <si>
    <t>Świnoujście,Świnoujście//Poland</t>
  </si>
  <si>
    <t>Jaworzno,Jaworzno//Poland</t>
  </si>
  <si>
    <t>Soest,Soest//Germany</t>
  </si>
  <si>
    <t>Sankt Ingbert,Sankt Ingbert//Germany</t>
  </si>
  <si>
    <t>Koblenz,Koblenz//Germany</t>
  </si>
  <si>
    <t>Lohmar,Lohmar//Germany</t>
  </si>
  <si>
    <t>Bad Hersfeld,Bad Hersfeld//Germany</t>
  </si>
  <si>
    <t>Wiesloch,Wiesloch//Germany</t>
  </si>
  <si>
    <t>Ludwigsburg,Ludwigsburg//Germany</t>
  </si>
  <si>
    <t>Mosbach,Mosbach//Germany</t>
  </si>
  <si>
    <t>5O</t>
  </si>
  <si>
    <t>Ansbach,Ansbach//Germany</t>
  </si>
  <si>
    <t>Tönisvorst,Tönisvorst//Germany</t>
  </si>
  <si>
    <t>Würzburg,Würzburg//Germany</t>
  </si>
  <si>
    <t>Rodgau,Rodgau//Germany</t>
  </si>
  <si>
    <t>Heppenheim,Heppenheim//Germany</t>
  </si>
  <si>
    <t>Willich,Willich//Germany</t>
  </si>
  <si>
    <t>Dillingen,Dillingen//Germany</t>
  </si>
  <si>
    <t>Neumarkt,Neumarkt//Germany</t>
  </si>
  <si>
    <t>F</t>
  </si>
  <si>
    <t>Głuchołazy,Głuchołazy//Poland</t>
  </si>
  <si>
    <t>Biała Podlaska,Biała Podlaska//Poland</t>
  </si>
  <si>
    <t>Bytom,Bytom//Poland</t>
  </si>
  <si>
    <t>Mysłowice,Mysłowice//Poland</t>
  </si>
  <si>
    <t>Darmstadt,Darmstadt//Germany</t>
  </si>
  <si>
    <t>Germering,Germering//Germany</t>
  </si>
  <si>
    <t>Nordhausen,Nordhausen//Germany</t>
  </si>
  <si>
    <t>Berlin,Berlin//Germany</t>
  </si>
  <si>
    <t>Magdeburg,Magdeburg//Germany</t>
  </si>
  <si>
    <t>Meppen,Meppen//Germany</t>
  </si>
  <si>
    <t>Ingolstadt,Ingolstadt//Germany</t>
  </si>
  <si>
    <t>Leichlingen,Leichlingen//Germany</t>
  </si>
  <si>
    <t>Iserlohn,Iserlohn//Germany</t>
  </si>
  <si>
    <t>Fürstenfeldbruck,Fürstenfeldbruck//Germany</t>
  </si>
  <si>
    <t>Regensburg,Regensburg//Germany</t>
  </si>
  <si>
    <t>Paderborn,Paderborn//Germany</t>
  </si>
  <si>
    <t>Wermelskirchen,Wermelskirchen//Germany</t>
  </si>
  <si>
    <t>Horb am Neckar,Horb am Neckar//Germany</t>
  </si>
  <si>
    <t>Gera,Gera//Germany</t>
  </si>
  <si>
    <t>Lübeck,Lübeck//Germany</t>
  </si>
  <si>
    <t>Bramsche,Bramsche//Germany</t>
  </si>
  <si>
    <t>Zabrze,Zabrze//Poland</t>
  </si>
  <si>
    <t>Pabianice,Pabianice//Poland</t>
  </si>
  <si>
    <t>Jelenia Góra,Jelenia Góra//Poland</t>
  </si>
  <si>
    <t>Kielce,Kielce//Poland</t>
  </si>
  <si>
    <t>Chojnów,Chojnów//Poland</t>
  </si>
  <si>
    <t>Bochnia,Bochnia//Poland</t>
  </si>
  <si>
    <t>Ostrowiec Świętokrzyski,Ostrowiec Świętokrzyski//Poland</t>
  </si>
  <si>
    <t>Wieliczka,Wieliczka//Poland</t>
  </si>
  <si>
    <t>Opoczno,Opoczno//Poland</t>
  </si>
  <si>
    <t>Bielsko-Biała,Bielsko-Biała//Poland</t>
  </si>
  <si>
    <t>Kwidzyn,Kwidzyn//Poland</t>
  </si>
  <si>
    <t>Lubartów,Lubartów//Poland</t>
  </si>
  <si>
    <t>Zgorzelec,Zgorzelec//Poland</t>
  </si>
  <si>
    <t>Międzyrzecz,Międzyrzecz//Poland</t>
  </si>
  <si>
    <t>Świdnica,Świdnica//Poland</t>
  </si>
  <si>
    <t>Strzegom,Strzegom//Poland</t>
  </si>
  <si>
    <t>Krapkowice,Krapkowice//Poland</t>
  </si>
  <si>
    <t>Głubczyce,Głubczyce//Poland</t>
  </si>
  <si>
    <t>Ostrów Mazowiecka,Ostrów Mazowiecka//Poland</t>
  </si>
  <si>
    <t>Łęczna,Łęczna//Poland</t>
  </si>
  <si>
    <t>Nowy Targ,Nowy Targ//Poland</t>
  </si>
  <si>
    <t>Kęty,Kęty//Poland</t>
  </si>
  <si>
    <t>Łęczyca,Łęczyca//Poland</t>
  </si>
  <si>
    <t>Ilmenau,Ilmenau//Germany</t>
  </si>
  <si>
    <t>Sum of Quantity</t>
  </si>
  <si>
    <t>Product Category</t>
  </si>
  <si>
    <t>Total Sales</t>
  </si>
  <si>
    <t>Total Cost</t>
  </si>
  <si>
    <t>Total Profit</t>
  </si>
  <si>
    <t>Sum of Total Profit</t>
  </si>
  <si>
    <t>Sum of Total Cost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</si>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</sst>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&quot;£&quot;#,##0.00;\-&quot;£&quot;#,##0.00;&quot;£&quot;#,##0.00"/>
    <numFmt numFmtId="168" formatCode="_(* #,##0_);_(* \(#,##0\);_(* &quot;-&quot;??_);_(@_)"/>
    <numFmt numFmtId="170" formatCode="[$£-809]#,##0.00"/>
    <numFmt numFmtId="171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3" fillId="0" borderId="0" xfId="0" applyFont="1"/>
    <xf numFmtId="43" fontId="0" fillId="0" borderId="0" xfId="0" applyNumberFormat="1"/>
    <xf numFmtId="168" fontId="0" fillId="0" borderId="0" xfId="0" applyNumberFormat="1"/>
    <xf numFmtId="0" fontId="1" fillId="0" borderId="0" xfId="0" applyNumberFormat="1" applyFont="1"/>
    <xf numFmtId="170" fontId="0" fillId="0" borderId="0" xfId="0" applyNumberFormat="1"/>
    <xf numFmtId="170" fontId="1" fillId="0" borderId="0" xfId="0" applyNumberFormat="1" applyFont="1"/>
    <xf numFmtId="171" fontId="1" fillId="0" borderId="0" xfId="0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51">
    <dxf>
      <numFmt numFmtId="170" formatCode="[$£-809]#,##0.00"/>
    </dxf>
    <dxf>
      <numFmt numFmtId="170" formatCode="[$£-809]#,##0.00"/>
    </dxf>
    <dxf>
      <numFmt numFmtId="3" formatCode="#,##0"/>
    </dxf>
    <dxf>
      <numFmt numFmtId="170" formatCode="[$£-809]#,##0.00"/>
    </dxf>
    <dxf>
      <numFmt numFmtId="170" formatCode="[$£-809]#,##0.00"/>
    </dxf>
    <dxf>
      <numFmt numFmtId="170" formatCode="[$£-809]#,##0.00"/>
    </dxf>
    <dxf>
      <numFmt numFmtId="170" formatCode="[$£-809]#,##0.00"/>
    </dxf>
    <dxf>
      <numFmt numFmtId="170" formatCode="[$£-809]#,##0.00"/>
    </dxf>
    <dxf>
      <numFmt numFmtId="170" formatCode="[$£-809]#,##0.00"/>
    </dxf>
    <dxf>
      <numFmt numFmtId="170" formatCode="[$£-809]#,##0.00"/>
    </dxf>
    <dxf>
      <numFmt numFmtId="170" formatCode="[$£-809]#,##0.00"/>
    </dxf>
    <dxf>
      <numFmt numFmtId="35" formatCode="_(* #,##0.00_);_(* \(#,##0.00\);_(* &quot;-&quot;??_);_(@_)"/>
    </dxf>
    <dxf>
      <numFmt numFmtId="170" formatCode="[$£-809]#,##0.00"/>
    </dxf>
    <dxf>
      <numFmt numFmtId="168" formatCode="_(* #,##0_);_(* \(#,##0\);_(* &quot;-&quot;??_);_(@_)"/>
    </dxf>
    <dxf>
      <numFmt numFmtId="170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0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0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0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0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0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numFmt numFmtId="164" formatCode="[$-F400]h:mm:ss\ AM/PM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0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1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0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1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0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numFmt numFmtId="164" formatCode="[$-F400]h:mm:ss\ AM/PM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and Analysis Practice  Pivot Table Solution.xlsx]Pivot Table!PivotTable6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Table'!$N$3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Table'!$M$4:$M$29</c:f>
              <c:strCache>
                <c:ptCount val="25"/>
                <c:pt idx="0">
                  <c:v>Arizona</c:v>
                </c:pt>
                <c:pt idx="1">
                  <c:v>Bingen am Rhein</c:v>
                </c:pt>
                <c:pt idx="2">
                  <c:v>California</c:v>
                </c:pt>
                <c:pt idx="3">
                  <c:v>Delaware</c:v>
                </c:pt>
                <c:pt idx="4">
                  <c:v>Eisenach</c:v>
                </c:pt>
                <c:pt idx="5">
                  <c:v>Ettlingen</c:v>
                </c:pt>
                <c:pt idx="6">
                  <c:v>Hanau</c:v>
                </c:pt>
                <c:pt idx="7">
                  <c:v>Illinois</c:v>
                </c:pt>
                <c:pt idx="8">
                  <c:v>Kamień Pomorski</c:v>
                </c:pt>
                <c:pt idx="9">
                  <c:v>Lehrte</c:v>
                </c:pt>
                <c:pt idx="10">
                  <c:v>Lippstadt</c:v>
                </c:pt>
                <c:pt idx="11">
                  <c:v>Ludwigsburg</c:v>
                </c:pt>
                <c:pt idx="12">
                  <c:v>Mikołów</c:v>
                </c:pt>
                <c:pt idx="13">
                  <c:v>Minnesota</c:v>
                </c:pt>
                <c:pt idx="14">
                  <c:v>New York</c:v>
                </c:pt>
                <c:pt idx="15">
                  <c:v>North Carolina</c:v>
                </c:pt>
                <c:pt idx="16">
                  <c:v>Nürtingen</c:v>
                </c:pt>
                <c:pt idx="17">
                  <c:v>Ohio</c:v>
                </c:pt>
                <c:pt idx="18">
                  <c:v>Pennsylvania</c:v>
                </c:pt>
                <c:pt idx="19">
                  <c:v>Roth</c:v>
                </c:pt>
                <c:pt idx="20">
                  <c:v>Tennessee</c:v>
                </c:pt>
                <c:pt idx="21">
                  <c:v>Texas</c:v>
                </c:pt>
                <c:pt idx="22">
                  <c:v>Warendorf</c:v>
                </c:pt>
                <c:pt idx="23">
                  <c:v>Washington</c:v>
                </c:pt>
                <c:pt idx="24">
                  <c:v>Wisconsin</c:v>
                </c:pt>
              </c:strCache>
            </c:strRef>
          </c:cat>
          <c:val>
            <c:numRef>
              <c:f>'Pivot Table'!$N$4:$N$29</c:f>
              <c:numCache>
                <c:formatCode>[$£-809]#,##0.00</c:formatCode>
                <c:ptCount val="25"/>
                <c:pt idx="0">
                  <c:v>37510.740000000005</c:v>
                </c:pt>
                <c:pt idx="1">
                  <c:v>24640.17</c:v>
                </c:pt>
                <c:pt idx="2">
                  <c:v>277044.02</c:v>
                </c:pt>
                <c:pt idx="3">
                  <c:v>37766.270000000004</c:v>
                </c:pt>
                <c:pt idx="4">
                  <c:v>30233.61</c:v>
                </c:pt>
                <c:pt idx="5">
                  <c:v>24087.590000000004</c:v>
                </c:pt>
                <c:pt idx="6">
                  <c:v>30086.149999999998</c:v>
                </c:pt>
                <c:pt idx="7">
                  <c:v>57382.489999999983</c:v>
                </c:pt>
                <c:pt idx="8">
                  <c:v>27536.639999999999</c:v>
                </c:pt>
                <c:pt idx="9">
                  <c:v>24481.190000000002</c:v>
                </c:pt>
                <c:pt idx="10">
                  <c:v>31311.370000000003</c:v>
                </c:pt>
                <c:pt idx="11">
                  <c:v>26188.690000000002</c:v>
                </c:pt>
                <c:pt idx="12">
                  <c:v>27619.5</c:v>
                </c:pt>
                <c:pt idx="13">
                  <c:v>55165.179999999993</c:v>
                </c:pt>
                <c:pt idx="14">
                  <c:v>112881.67999999996</c:v>
                </c:pt>
                <c:pt idx="15">
                  <c:v>31521.57</c:v>
                </c:pt>
                <c:pt idx="16">
                  <c:v>25667.5</c:v>
                </c:pt>
                <c:pt idx="17">
                  <c:v>74420.87999999999</c:v>
                </c:pt>
                <c:pt idx="18">
                  <c:v>60596.529999999984</c:v>
                </c:pt>
                <c:pt idx="19">
                  <c:v>25669.950000000004</c:v>
                </c:pt>
                <c:pt idx="20">
                  <c:v>24804.260000000002</c:v>
                </c:pt>
                <c:pt idx="21">
                  <c:v>144019.59</c:v>
                </c:pt>
                <c:pt idx="22">
                  <c:v>25524.179999999997</c:v>
                </c:pt>
                <c:pt idx="23">
                  <c:v>31130.61</c:v>
                </c:pt>
                <c:pt idx="24">
                  <c:v>37648.090000000004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E-4629-8267-54DF50E45E92}"/>
            </c:ext>
          </c:extLst>
        </c:ser>
        <c:ser>
          <c:idx val="1"/>
          <c:order val="1"/>
          <c:tx>
            <c:strRef>
              <c:f>'Pivot Table'!$O$3</c:f>
              <c:strCache>
                <c:ptCount val="1"/>
                <c:pt idx="0">
                  <c:v>Sum of 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Table'!$M$4:$M$29</c:f>
              <c:strCache>
                <c:ptCount val="25"/>
                <c:pt idx="0">
                  <c:v>Arizona</c:v>
                </c:pt>
                <c:pt idx="1">
                  <c:v>Bingen am Rhein</c:v>
                </c:pt>
                <c:pt idx="2">
                  <c:v>California</c:v>
                </c:pt>
                <c:pt idx="3">
                  <c:v>Delaware</c:v>
                </c:pt>
                <c:pt idx="4">
                  <c:v>Eisenach</c:v>
                </c:pt>
                <c:pt idx="5">
                  <c:v>Ettlingen</c:v>
                </c:pt>
                <c:pt idx="6">
                  <c:v>Hanau</c:v>
                </c:pt>
                <c:pt idx="7">
                  <c:v>Illinois</c:v>
                </c:pt>
                <c:pt idx="8">
                  <c:v>Kamień Pomorski</c:v>
                </c:pt>
                <c:pt idx="9">
                  <c:v>Lehrte</c:v>
                </c:pt>
                <c:pt idx="10">
                  <c:v>Lippstadt</c:v>
                </c:pt>
                <c:pt idx="11">
                  <c:v>Ludwigsburg</c:v>
                </c:pt>
                <c:pt idx="12">
                  <c:v>Mikołów</c:v>
                </c:pt>
                <c:pt idx="13">
                  <c:v>Minnesota</c:v>
                </c:pt>
                <c:pt idx="14">
                  <c:v>New York</c:v>
                </c:pt>
                <c:pt idx="15">
                  <c:v>North Carolina</c:v>
                </c:pt>
                <c:pt idx="16">
                  <c:v>Nürtingen</c:v>
                </c:pt>
                <c:pt idx="17">
                  <c:v>Ohio</c:v>
                </c:pt>
                <c:pt idx="18">
                  <c:v>Pennsylvania</c:v>
                </c:pt>
                <c:pt idx="19">
                  <c:v>Roth</c:v>
                </c:pt>
                <c:pt idx="20">
                  <c:v>Tennessee</c:v>
                </c:pt>
                <c:pt idx="21">
                  <c:v>Texas</c:v>
                </c:pt>
                <c:pt idx="22">
                  <c:v>Warendorf</c:v>
                </c:pt>
                <c:pt idx="23">
                  <c:v>Washington</c:v>
                </c:pt>
                <c:pt idx="24">
                  <c:v>Wisconsin</c:v>
                </c:pt>
              </c:strCache>
            </c:strRef>
          </c:cat>
          <c:val>
            <c:numRef>
              <c:f>'Pivot Table'!$O$4:$O$29</c:f>
              <c:numCache>
                <c:formatCode>[$£-809]#,##0.00</c:formatCode>
                <c:ptCount val="25"/>
                <c:pt idx="0">
                  <c:v>8881.739999999998</c:v>
                </c:pt>
                <c:pt idx="1">
                  <c:v>5325.170000000001</c:v>
                </c:pt>
                <c:pt idx="2">
                  <c:v>71573.02</c:v>
                </c:pt>
                <c:pt idx="3">
                  <c:v>10018.27</c:v>
                </c:pt>
                <c:pt idx="4">
                  <c:v>6424.6100000000006</c:v>
                </c:pt>
                <c:pt idx="5">
                  <c:v>7577.5900000000011</c:v>
                </c:pt>
                <c:pt idx="6">
                  <c:v>7020.1499999999987</c:v>
                </c:pt>
                <c:pt idx="7">
                  <c:v>16732.490000000002</c:v>
                </c:pt>
                <c:pt idx="8">
                  <c:v>8737.64</c:v>
                </c:pt>
                <c:pt idx="9">
                  <c:v>5769.19</c:v>
                </c:pt>
                <c:pt idx="10">
                  <c:v>5618.3700000000008</c:v>
                </c:pt>
                <c:pt idx="11">
                  <c:v>8289.69</c:v>
                </c:pt>
                <c:pt idx="12">
                  <c:v>9302.5</c:v>
                </c:pt>
                <c:pt idx="13">
                  <c:v>17036.180000000008</c:v>
                </c:pt>
                <c:pt idx="14">
                  <c:v>30176.68</c:v>
                </c:pt>
                <c:pt idx="15">
                  <c:v>9379.5700000000015</c:v>
                </c:pt>
                <c:pt idx="16">
                  <c:v>7010.5</c:v>
                </c:pt>
                <c:pt idx="17">
                  <c:v>23233.879999999997</c:v>
                </c:pt>
                <c:pt idx="18">
                  <c:v>20079.530000000002</c:v>
                </c:pt>
                <c:pt idx="19">
                  <c:v>7061.95</c:v>
                </c:pt>
                <c:pt idx="20">
                  <c:v>4022.2599999999993</c:v>
                </c:pt>
                <c:pt idx="21">
                  <c:v>39605.590000000011</c:v>
                </c:pt>
                <c:pt idx="22">
                  <c:v>8339.18</c:v>
                </c:pt>
                <c:pt idx="23">
                  <c:v>5945.6099999999988</c:v>
                </c:pt>
                <c:pt idx="24">
                  <c:v>9321.09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E-4629-8267-54DF50E45E92}"/>
            </c:ext>
          </c:extLst>
        </c:ser>
        <c:ser>
          <c:idx val="2"/>
          <c:order val="2"/>
          <c:tx>
            <c:strRef>
              <c:f>'Pivot Table'!$P$3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Table'!$M$4:$M$29</c:f>
              <c:strCache>
                <c:ptCount val="25"/>
                <c:pt idx="0">
                  <c:v>Arizona</c:v>
                </c:pt>
                <c:pt idx="1">
                  <c:v>Bingen am Rhein</c:v>
                </c:pt>
                <c:pt idx="2">
                  <c:v>California</c:v>
                </c:pt>
                <c:pt idx="3">
                  <c:v>Delaware</c:v>
                </c:pt>
                <c:pt idx="4">
                  <c:v>Eisenach</c:v>
                </c:pt>
                <c:pt idx="5">
                  <c:v>Ettlingen</c:v>
                </c:pt>
                <c:pt idx="6">
                  <c:v>Hanau</c:v>
                </c:pt>
                <c:pt idx="7">
                  <c:v>Illinois</c:v>
                </c:pt>
                <c:pt idx="8">
                  <c:v>Kamień Pomorski</c:v>
                </c:pt>
                <c:pt idx="9">
                  <c:v>Lehrte</c:v>
                </c:pt>
                <c:pt idx="10">
                  <c:v>Lippstadt</c:v>
                </c:pt>
                <c:pt idx="11">
                  <c:v>Ludwigsburg</c:v>
                </c:pt>
                <c:pt idx="12">
                  <c:v>Mikołów</c:v>
                </c:pt>
                <c:pt idx="13">
                  <c:v>Minnesota</c:v>
                </c:pt>
                <c:pt idx="14">
                  <c:v>New York</c:v>
                </c:pt>
                <c:pt idx="15">
                  <c:v>North Carolina</c:v>
                </c:pt>
                <c:pt idx="16">
                  <c:v>Nürtingen</c:v>
                </c:pt>
                <c:pt idx="17">
                  <c:v>Ohio</c:v>
                </c:pt>
                <c:pt idx="18">
                  <c:v>Pennsylvania</c:v>
                </c:pt>
                <c:pt idx="19">
                  <c:v>Roth</c:v>
                </c:pt>
                <c:pt idx="20">
                  <c:v>Tennessee</c:v>
                </c:pt>
                <c:pt idx="21">
                  <c:v>Texas</c:v>
                </c:pt>
                <c:pt idx="22">
                  <c:v>Warendorf</c:v>
                </c:pt>
                <c:pt idx="23">
                  <c:v>Washington</c:v>
                </c:pt>
                <c:pt idx="24">
                  <c:v>Wisconsin</c:v>
                </c:pt>
              </c:strCache>
            </c:strRef>
          </c:cat>
          <c:val>
            <c:numRef>
              <c:f>'Pivot Table'!$P$4:$P$29</c:f>
              <c:numCache>
                <c:formatCode>#,##0</c:formatCode>
                <c:ptCount val="25"/>
                <c:pt idx="0">
                  <c:v>639</c:v>
                </c:pt>
                <c:pt idx="1">
                  <c:v>307</c:v>
                </c:pt>
                <c:pt idx="2">
                  <c:v>4949</c:v>
                </c:pt>
                <c:pt idx="3">
                  <c:v>728</c:v>
                </c:pt>
                <c:pt idx="4">
                  <c:v>424</c:v>
                </c:pt>
                <c:pt idx="5">
                  <c:v>644</c:v>
                </c:pt>
                <c:pt idx="6">
                  <c:v>518</c:v>
                </c:pt>
                <c:pt idx="7">
                  <c:v>1258</c:v>
                </c:pt>
                <c:pt idx="8">
                  <c:v>449</c:v>
                </c:pt>
                <c:pt idx="9">
                  <c:v>346</c:v>
                </c:pt>
                <c:pt idx="10">
                  <c:v>414</c:v>
                </c:pt>
                <c:pt idx="11">
                  <c:v>377</c:v>
                </c:pt>
                <c:pt idx="12">
                  <c:v>342</c:v>
                </c:pt>
                <c:pt idx="13">
                  <c:v>1053</c:v>
                </c:pt>
                <c:pt idx="14">
                  <c:v>1927</c:v>
                </c:pt>
                <c:pt idx="15">
                  <c:v>592</c:v>
                </c:pt>
                <c:pt idx="16">
                  <c:v>409</c:v>
                </c:pt>
                <c:pt idx="17">
                  <c:v>1305</c:v>
                </c:pt>
                <c:pt idx="18">
                  <c:v>1113</c:v>
                </c:pt>
                <c:pt idx="19">
                  <c:v>438</c:v>
                </c:pt>
                <c:pt idx="20">
                  <c:v>409</c:v>
                </c:pt>
                <c:pt idx="21">
                  <c:v>3021</c:v>
                </c:pt>
                <c:pt idx="22">
                  <c:v>452</c:v>
                </c:pt>
                <c:pt idx="23">
                  <c:v>485</c:v>
                </c:pt>
                <c:pt idx="24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E-4629-8267-54DF50E4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612304"/>
        <c:axId val="692615184"/>
        <c:axId val="0"/>
      </c:bar3DChart>
      <c:catAx>
        <c:axId val="69261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15184"/>
        <c:crosses val="autoZero"/>
        <c:auto val="1"/>
        <c:lblAlgn val="ctr"/>
        <c:lblOffset val="100"/>
        <c:noMultiLvlLbl val="0"/>
      </c:catAx>
      <c:valAx>
        <c:axId val="692615184"/>
        <c:scaling>
          <c:orientation val="minMax"/>
        </c:scaling>
        <c:delete val="0"/>
        <c:axPos val="b"/>
        <c:numFmt formatCode="[$£-8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and Analysis Practice  Pivot Table Solution.xlsx]Pivot Table!PivotTable7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Table'!$R$4:$R$13</c:f>
              <c:strCache>
                <c:ptCount val="9"/>
                <c:pt idx="0">
                  <c:v>Antimalarial</c:v>
                </c:pt>
                <c:pt idx="1">
                  <c:v>Antibiotics</c:v>
                </c:pt>
                <c:pt idx="2">
                  <c:v>Antipiretics</c:v>
                </c:pt>
                <c:pt idx="3">
                  <c:v>Antiseptics</c:v>
                </c:pt>
                <c:pt idx="4">
                  <c:v>Mood Stabilizers</c:v>
                </c:pt>
                <c:pt idx="5">
                  <c:v>Analgesics</c:v>
                </c:pt>
                <c:pt idx="6">
                  <c:v>Technology</c:v>
                </c:pt>
                <c:pt idx="7">
                  <c:v>Furniture</c:v>
                </c:pt>
                <c:pt idx="8">
                  <c:v>Office Supplies</c:v>
                </c:pt>
              </c:strCache>
            </c:strRef>
          </c:cat>
          <c:val>
            <c:numRef>
              <c:f>'Pivot Table'!$S$4:$S$13</c:f>
              <c:numCache>
                <c:formatCode>[$£-809]#,##0.00</c:formatCode>
                <c:ptCount val="9"/>
                <c:pt idx="0">
                  <c:v>69041.069999999992</c:v>
                </c:pt>
                <c:pt idx="1">
                  <c:v>105508.89000000001</c:v>
                </c:pt>
                <c:pt idx="2">
                  <c:v>121614.45000000004</c:v>
                </c:pt>
                <c:pt idx="3">
                  <c:v>143632.87</c:v>
                </c:pt>
                <c:pt idx="4">
                  <c:v>172234.61</c:v>
                </c:pt>
                <c:pt idx="5">
                  <c:v>214323.30000000005</c:v>
                </c:pt>
                <c:pt idx="6">
                  <c:v>365564.96000000008</c:v>
                </c:pt>
                <c:pt idx="7">
                  <c:v>462931.42</c:v>
                </c:pt>
                <c:pt idx="8">
                  <c:v>1410524.6400000004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1-4FF0-BBEB-B5881F8B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538880"/>
        <c:axId val="434532760"/>
      </c:barChart>
      <c:catAx>
        <c:axId val="43453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2760"/>
        <c:crosses val="autoZero"/>
        <c:auto val="1"/>
        <c:lblAlgn val="ctr"/>
        <c:lblOffset val="100"/>
        <c:noMultiLvlLbl val="0"/>
      </c:catAx>
      <c:valAx>
        <c:axId val="43453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and Analysis Practice  Pivot Table Solution.xlsx]Pivot Table!PivotTable8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601936826862162"/>
          <c:y val="0.27590093514318892"/>
          <c:w val="0.44774296316408724"/>
          <c:h val="0.3265263773823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Table'!$U$4:$U$7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'Pivot Table'!$V$4:$V$7</c:f>
              <c:numCache>
                <c:formatCode>[$£-809]#,##0.00</c:formatCode>
                <c:ptCount val="3"/>
                <c:pt idx="0">
                  <c:v>1644037.5699999996</c:v>
                </c:pt>
                <c:pt idx="1">
                  <c:v>958450.38999999885</c:v>
                </c:pt>
                <c:pt idx="2">
                  <c:v>462888.25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6-44E9-BABB-78154AA8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581600"/>
        <c:axId val="436583040"/>
      </c:barChart>
      <c:catAx>
        <c:axId val="4365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3040"/>
        <c:crosses val="autoZero"/>
        <c:auto val="1"/>
        <c:lblAlgn val="ctr"/>
        <c:lblOffset val="100"/>
        <c:noMultiLvlLbl val="0"/>
      </c:catAx>
      <c:valAx>
        <c:axId val="436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and Analysis Practice  Pivot Table Solution.xlsx]Pivot Table!PivotTable9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Table'!$Y$3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Table'!$X$4:$X$6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Table'!$Y$4:$Y$6</c:f>
              <c:numCache>
                <c:formatCode>[$£-809]#,##0.00</c:formatCode>
                <c:ptCount val="2"/>
                <c:pt idx="0">
                  <c:v>1580728.8099999998</c:v>
                </c:pt>
                <c:pt idx="1">
                  <c:v>1484647.3999999997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D-4F52-A3DC-E89AAAC439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and Analysis Practice  Pivot Table Solution.xlsx]Pivot Table!PivotTable10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Table'!$AB$3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Table'!$AA$4:$AA$16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Table'!$AB$4:$AB$16</c:f>
              <c:numCache>
                <c:formatCode>[$£-809]#,##0.00</c:formatCode>
                <c:ptCount val="12"/>
                <c:pt idx="0">
                  <c:v>309759.03999999998</c:v>
                </c:pt>
                <c:pt idx="1">
                  <c:v>240048.32</c:v>
                </c:pt>
                <c:pt idx="2">
                  <c:v>227650.01999999993</c:v>
                </c:pt>
                <c:pt idx="3">
                  <c:v>208683.81000000003</c:v>
                </c:pt>
                <c:pt idx="4">
                  <c:v>278278.83000000007</c:v>
                </c:pt>
                <c:pt idx="5">
                  <c:v>226090.05999999991</c:v>
                </c:pt>
                <c:pt idx="6">
                  <c:v>257848.50999999992</c:v>
                </c:pt>
                <c:pt idx="7">
                  <c:v>234975.80000000008</c:v>
                </c:pt>
                <c:pt idx="8">
                  <c:v>278306.06999999995</c:v>
                </c:pt>
                <c:pt idx="9">
                  <c:v>294533.14999999991</c:v>
                </c:pt>
                <c:pt idx="10">
                  <c:v>200151.23999999996</c:v>
                </c:pt>
                <c:pt idx="11">
                  <c:v>309051.35999999993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8-49F0-903E-4FE3A2D3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19992"/>
        <c:axId val="549920352"/>
      </c:areaChart>
      <c:catAx>
        <c:axId val="54991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20352"/>
        <c:crosses val="autoZero"/>
        <c:auto val="1"/>
        <c:lblAlgn val="ctr"/>
        <c:lblOffset val="100"/>
        <c:noMultiLvlLbl val="0"/>
      </c:catAx>
      <c:valAx>
        <c:axId val="5499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1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29</xdr:row>
      <xdr:rowOff>61912</xdr:rowOff>
    </xdr:from>
    <xdr:to>
      <xdr:col>16</xdr:col>
      <xdr:colOff>409575</xdr:colOff>
      <xdr:row>46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AA80B-880E-429C-CC71-FAF8D427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14</xdr:row>
      <xdr:rowOff>109537</xdr:rowOff>
    </xdr:from>
    <xdr:to>
      <xdr:col>19</xdr:col>
      <xdr:colOff>542925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8882A7-E3AF-EA5E-93AE-53091FE2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533400</xdr:colOff>
      <xdr:row>10</xdr:row>
      <xdr:rowOff>52387</xdr:rowOff>
    </xdr:from>
    <xdr:to>
      <xdr:col>23</xdr:col>
      <xdr:colOff>161925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4A146-BAD0-B808-2C3C-538C7C089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142875</xdr:colOff>
      <xdr:row>19</xdr:row>
      <xdr:rowOff>138112</xdr:rowOff>
    </xdr:from>
    <xdr:to>
      <xdr:col>26</xdr:col>
      <xdr:colOff>666750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8A0225-B291-526A-5F17-AE9062337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723900</xdr:colOff>
      <xdr:row>17</xdr:row>
      <xdr:rowOff>14287</xdr:rowOff>
    </xdr:from>
    <xdr:to>
      <xdr:col>31</xdr:col>
      <xdr:colOff>438150</xdr:colOff>
      <xdr:row>29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68F719-82A6-E2D0-DE1D-FD616EDF7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4.165318981482" createdVersion="5" refreshedVersion="8" minRefreshableVersion="3" recordCount="0" supportSubquery="1" supportAdvancedDrill="1" xr:uid="{8CB61905-4527-4B6C-B454-BC55A79F30B6}">
  <cacheSource type="external" connectionId="1"/>
  <cacheFields count="2">
    <cacheField name="[Measures].[Sum of Revenue]" caption="Sum of Revenue" numFmtId="0" hierarchy="30" level="32767"/>
    <cacheField name="[Sales].[Gender].[Gender]" caption="Gender" numFmtId="0" hierarchy="12" level="1">
      <sharedItems count="2">
        <s v="Female"/>
        <s v="Male"/>
      </sharedItems>
    </cacheField>
  </cacheFields>
  <cacheHierarchies count="34"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Day Name]" caption="Day Name" attribute="1" defaultMemberUniqueName="[Sales].[Day Name].[All]" allUniqueName="[Sales].[Day Name].[All]" dimensionUniqueName="[Sales]" displayFolder="" count="0" memberValueDatatype="130" unbalanced="0"/>
    <cacheHierarchy uniqueName="[Sales].[Month Name]" caption="Month Name" attribute="1" defaultMemberUniqueName="[Sales].[Month Name].[All]" allUniqueName="[Sales].[Month Name].[All]" dimensionUniqueName="[Sales]" displayFolder="" count="0" memberValueDatatype="130" unbalanced="0"/>
    <cacheHierarchy uniqueName="[Sales].[Time]" caption="Time" attribute="1" time="1" defaultMemberUniqueName="[Sales].[Time].[All]" allUniqueName="[Sales].[Time].[All]" dimensionUniqueName="[Sales]" displayFolder="" count="0" memberValueDatatype="7" unbalanced="0"/>
    <cacheHierarchy uniqueName="[Sales].[Email]" caption="Email" attribute="1" defaultMemberUniqueName="[Sales].[Email].[All]" allUniqueName="[Sales].[Email].[All]" dimensionUniqueName="[Sales]" displayFolder="" count="0" memberValueDatatype="13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Gender]" caption="Gender" attribute="1" defaultMemberUniqueName="[Sales].[Gender].[All]" allUniqueName="[Sales].[Gender].[All]" dimensionUniqueName="[Sales]" displayFolder="" count="2" memberValueDatatype="130" unbalanced="0">
      <fieldsUsage count="2">
        <fieldUsage x="-1"/>
        <fieldUsage x="1"/>
      </fieldsUsage>
    </cacheHierarchy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Product Category]" caption="Product Category" attribute="1" defaultMemberUniqueName="[Sales].[Product Category].[All]" allUniqueName="[Sales].[Product Category].[All]" dimensionUniqueName="[Sales]" displayFolder="" count="0" memberValueDatatype="13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20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st]" caption="Sum of Total Cost" measure="1" displayFolder="" measureGroup="Sal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" uniqueName="[Sales]" caption="Sales"/>
  </dimensions>
  <measureGroups count="2">
    <measureGroup name="Products" caption="Products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4.168431134261" createdVersion="5" refreshedVersion="8" minRefreshableVersion="3" recordCount="0" supportSubquery="1" supportAdvancedDrill="1" xr:uid="{FE70D163-DC99-4BE9-AC7E-3552215141FE}">
  <cacheSource type="external" connectionId="1"/>
  <cacheFields count="2">
    <cacheField name="[Measures].[Sum of Revenue]" caption="Sum of Revenue" numFmtId="0" hierarchy="30" level="32767"/>
    <cacheField name="[Sales].[Segment].[Segment]" caption="Segment" numFmtId="0" hierarchy="16" level="1">
      <sharedItems count="3">
        <s v="Consumer"/>
        <s v="Corporate"/>
        <s v="Home Office"/>
      </sharedItems>
    </cacheField>
  </cacheFields>
  <cacheHierarchies count="34"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Day Name]" caption="Day Name" attribute="1" defaultMemberUniqueName="[Sales].[Day Name].[All]" allUniqueName="[Sales].[Day Name].[All]" dimensionUniqueName="[Sales]" displayFolder="" count="0" memberValueDatatype="130" unbalanced="0"/>
    <cacheHierarchy uniqueName="[Sales].[Month Name]" caption="Month Name" attribute="1" defaultMemberUniqueName="[Sales].[Month Name].[All]" allUniqueName="[Sales].[Month Name].[All]" dimensionUniqueName="[Sales]" displayFolder="" count="0" memberValueDatatype="130" unbalanced="0"/>
    <cacheHierarchy uniqueName="[Sales].[Time]" caption="Time" attribute="1" time="1" defaultMemberUniqueName="[Sales].[Time].[All]" allUniqueName="[Sales].[Time].[All]" dimensionUniqueName="[Sales]" displayFolder="" count="0" memberValueDatatype="7" unbalanced="0"/>
    <cacheHierarchy uniqueName="[Sales].[Email]" caption="Email" attribute="1" defaultMemberUniqueName="[Sales].[Email].[All]" allUniqueName="[Sales].[Email].[All]" dimensionUniqueName="[Sales]" displayFolder="" count="0" memberValueDatatype="13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Gender]" caption="Gender" attribute="1" defaultMemberUniqueName="[Sales].[Gender].[All]" allUniqueName="[Sales].[Gender].[All]" dimensionUniqueName="[Sales]" displayFolder="" count="2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2" memberValueDatatype="130" unbalanced="0">
      <fieldsUsage count="2">
        <fieldUsage x="-1"/>
        <fieldUsage x="1"/>
      </fieldsUsage>
    </cacheHierarchy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Product Category]" caption="Product Category" attribute="1" defaultMemberUniqueName="[Sales].[Product Category].[All]" allUniqueName="[Sales].[Product Category].[All]" dimensionUniqueName="[Sales]" displayFolder="" count="0" memberValueDatatype="13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20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st]" caption="Sum of Total Cost" measure="1" displayFolder="" measureGroup="Sal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" uniqueName="[Sales]" caption="Sales"/>
  </dimensions>
  <measureGroups count="2">
    <measureGroup name="Products" caption="Products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4.170319560188" createdVersion="5" refreshedVersion="8" minRefreshableVersion="3" recordCount="0" supportSubquery="1" supportAdvancedDrill="1" xr:uid="{C818FD7C-6BBE-4748-80B4-0D0EBBDA9522}">
  <cacheSource type="external" connectionId="1"/>
  <cacheFields count="2">
    <cacheField name="[Measures].[Sum of Revenue]" caption="Sum of Revenue" numFmtId="0" hierarchy="30" level="32767"/>
    <cacheField name="[Sales].[Month Name].[Month Name]" caption="Month Name" numFmtId="0" hierarchy="8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34"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Day Name]" caption="Day Name" attribute="1" defaultMemberUniqueName="[Sales].[Day Name].[All]" allUniqueName="[Sales].[Day Name].[All]" dimensionUniqueName="[Sales]" displayFolder="" count="0" memberValueDatatype="130" unbalanced="0"/>
    <cacheHierarchy uniqueName="[Sales].[Month Name]" caption="Month Name" attribute="1" defaultMemberUniqueName="[Sales].[Month Name].[All]" allUniqueName="[Sales].[Month Name].[All]" dimensionUniqueName="[Sales]" displayFolder="" count="2" memberValueDatatype="130" unbalanced="0">
      <fieldsUsage count="2">
        <fieldUsage x="-1"/>
        <fieldUsage x="1"/>
      </fieldsUsage>
    </cacheHierarchy>
    <cacheHierarchy uniqueName="[Sales].[Time]" caption="Time" attribute="1" time="1" defaultMemberUniqueName="[Sales].[Time].[All]" allUniqueName="[Sales].[Time].[All]" dimensionUniqueName="[Sales]" displayFolder="" count="0" memberValueDatatype="7" unbalanced="0"/>
    <cacheHierarchy uniqueName="[Sales].[Email]" caption="Email" attribute="1" defaultMemberUniqueName="[Sales].[Email].[All]" allUniqueName="[Sales].[Email].[All]" dimensionUniqueName="[Sales]" displayFolder="" count="0" memberValueDatatype="13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Gender]" caption="Gender" attribute="1" defaultMemberUniqueName="[Sales].[Gender].[All]" allUniqueName="[Sales].[Gender].[All]" dimensionUniqueName="[Sales]" displayFolder="" count="2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Product Category]" caption="Product Category" attribute="1" defaultMemberUniqueName="[Sales].[Product Category].[All]" allUniqueName="[Sales].[Product Category].[All]" dimensionUniqueName="[Sales]" displayFolder="" count="0" memberValueDatatype="13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20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st]" caption="Sum of Total Cost" measure="1" displayFolder="" measureGroup="Sal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" uniqueName="[Sales]" caption="Sales"/>
  </dimensions>
  <measureGroups count="2">
    <measureGroup name="Products" caption="Products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4.171243634257" createdVersion="5" refreshedVersion="8" minRefreshableVersion="3" recordCount="0" supportSubquery="1" supportAdvancedDrill="1" xr:uid="{9A5A16C2-F6D6-42D3-B651-E3BFB3E23417}">
  <cacheSource type="external" connectionId="1"/>
  <cacheFields count="3">
    <cacheField name="[Measures].[Sum of Revenue]" caption="Sum of Revenue" numFmtId="0" hierarchy="30" level="32767"/>
    <cacheField name="[Products].[Category].[Category]" caption="Category" numFmtId="0" hierarchy="2" level="1">
      <sharedItems count="9">
        <s v="Analgesics"/>
        <s v="Antibiotics"/>
        <s v="Antimalarial"/>
        <s v="Antipiretics"/>
        <s v="Antiseptics"/>
        <s v="Furniture"/>
        <s v="Mood Stabilizers"/>
        <s v="Office Supplies"/>
        <s v="Technology"/>
      </sharedItems>
    </cacheField>
    <cacheField name="[Measures].[Sum of Quantity]" caption="Sum of Quantity" numFmtId="0" hierarchy="31" level="32767"/>
  </cacheFields>
  <cacheHierarchies count="34"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Day Name]" caption="Day Name" attribute="1" defaultMemberUniqueName="[Sales].[Day Name].[All]" allUniqueName="[Sales].[Day Name].[All]" dimensionUniqueName="[Sales]" displayFolder="" count="0" memberValueDatatype="130" unbalanced="0"/>
    <cacheHierarchy uniqueName="[Sales].[Month Name]" caption="Month Name" attribute="1" defaultMemberUniqueName="[Sales].[Month Name].[All]" allUniqueName="[Sales].[Month Name].[All]" dimensionUniqueName="[Sales]" displayFolder="" count="0" memberValueDatatype="130" unbalanced="0"/>
    <cacheHierarchy uniqueName="[Sales].[Time]" caption="Time" attribute="1" time="1" defaultMemberUniqueName="[Sales].[Time].[All]" allUniqueName="[Sales].[Time].[All]" dimensionUniqueName="[Sales]" displayFolder="" count="0" memberValueDatatype="7" unbalanced="0"/>
    <cacheHierarchy uniqueName="[Sales].[Email]" caption="Email" attribute="1" defaultMemberUniqueName="[Sales].[Email].[All]" allUniqueName="[Sales].[Email].[All]" dimensionUniqueName="[Sales]" displayFolder="" count="0" memberValueDatatype="13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Gender]" caption="Gender" attribute="1" defaultMemberUniqueName="[Sales].[Gender].[All]" allUniqueName="[Sales].[Gender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Product Category]" caption="Product Category" attribute="1" defaultMemberUniqueName="[Sales].[Product Category].[All]" allUniqueName="[Sales].[Product Category].[All]" dimensionUniqueName="[Sales]" displayFolder="" count="0" memberValueDatatype="13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20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st]" caption="Sum of Total Cost" measure="1" displayFolder="" measureGroup="Sal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" uniqueName="[Sales]" caption="Sales"/>
  </dimensions>
  <measureGroups count="2">
    <measureGroup name="Products" caption="Products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4.171396990743" createdVersion="5" refreshedVersion="8" minRefreshableVersion="3" recordCount="0" supportSubquery="1" supportAdvancedDrill="1" xr:uid="{C57BBBFD-7FC4-47A4-B8A5-C188AC366448}">
  <cacheSource type="external" connectionId="1"/>
  <cacheFields count="4">
    <cacheField name="[Measures].[Sum of Revenue]" caption="Sum of Revenue" numFmtId="0" hierarchy="30" level="32767"/>
    <cacheField name="[Products].[Category].[Category]" caption="Category" numFmtId="0" hierarchy="2" level="1">
      <sharedItems count="9">
        <s v="Analgesics"/>
        <s v="Antibiotics"/>
        <s v="Antimalarial"/>
        <s v="Antipiretics"/>
        <s v="Antiseptics"/>
        <s v="Furniture"/>
        <s v="Mood Stabilizers"/>
        <s v="Office Supplies"/>
        <s v="Technology"/>
      </sharedItems>
    </cacheField>
    <cacheField name="[Measures].[Sum of Total Cost]" caption="Sum of Total Cost" numFmtId="0" hierarchy="33" level="32767"/>
    <cacheField name="[Measures].[Sum of Total Profit]" caption="Sum of Total Profit" numFmtId="0" hierarchy="32" level="32767"/>
  </cacheFields>
  <cacheHierarchies count="34"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Day Name]" caption="Day Name" attribute="1" defaultMemberUniqueName="[Sales].[Day Name].[All]" allUniqueName="[Sales].[Day Name].[All]" dimensionUniqueName="[Sales]" displayFolder="" count="0" memberValueDatatype="130" unbalanced="0"/>
    <cacheHierarchy uniqueName="[Sales].[Month Name]" caption="Month Name" attribute="1" defaultMemberUniqueName="[Sales].[Month Name].[All]" allUniqueName="[Sales].[Month Name].[All]" dimensionUniqueName="[Sales]" displayFolder="" count="0" memberValueDatatype="130" unbalanced="0"/>
    <cacheHierarchy uniqueName="[Sales].[Time]" caption="Time" attribute="1" time="1" defaultMemberUniqueName="[Sales].[Time].[All]" allUniqueName="[Sales].[Time].[All]" dimensionUniqueName="[Sales]" displayFolder="" count="0" memberValueDatatype="7" unbalanced="0"/>
    <cacheHierarchy uniqueName="[Sales].[Email]" caption="Email" attribute="1" defaultMemberUniqueName="[Sales].[Email].[All]" allUniqueName="[Sales].[Email].[All]" dimensionUniqueName="[Sales]" displayFolder="" count="0" memberValueDatatype="13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Gender]" caption="Gender" attribute="1" defaultMemberUniqueName="[Sales].[Gender].[All]" allUniqueName="[Sales].[Gender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Product Category]" caption="Product Category" attribute="1" defaultMemberUniqueName="[Sales].[Product Category].[All]" allUniqueName="[Sales].[Product Category].[All]" dimensionUniqueName="[Sales]" displayFolder="" count="0" memberValueDatatype="13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20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st]" caption="Sum of Total Cos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" uniqueName="[Sales]" caption="Sales"/>
  </dimensions>
  <measureGroups count="2">
    <measureGroup name="Products" caption="Products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4.171498611111" createdVersion="5" refreshedVersion="8" minRefreshableVersion="3" recordCount="0" supportSubquery="1" supportAdvancedDrill="1" xr:uid="{BA8F99C6-7C98-410A-83F3-48F1285A0638}">
  <cacheSource type="external" connectionId="1"/>
  <cacheFields count="2">
    <cacheField name="[Products].[Category].[Category]" caption="Category" numFmtId="0" hierarchy="2" level="1">
      <sharedItems count="9">
        <s v="Analgesics"/>
        <s v="Antibiotics"/>
        <s v="Antimalarial"/>
        <s v="Antipiretics"/>
        <s v="Antiseptics"/>
        <s v="Furniture"/>
        <s v="Mood Stabilizers"/>
        <s v="Office Supplies"/>
        <s v="Technology"/>
      </sharedItems>
    </cacheField>
    <cacheField name="[Measures].[Sum of Total Profit]" caption="Sum of Total Profit" numFmtId="0" hierarchy="32" level="32767"/>
  </cacheFields>
  <cacheHierarchies count="34"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Day Name]" caption="Day Name" attribute="1" defaultMemberUniqueName="[Sales].[Day Name].[All]" allUniqueName="[Sales].[Day Name].[All]" dimensionUniqueName="[Sales]" displayFolder="" count="0" memberValueDatatype="130" unbalanced="0"/>
    <cacheHierarchy uniqueName="[Sales].[Month Name]" caption="Month Name" attribute="1" defaultMemberUniqueName="[Sales].[Month Name].[All]" allUniqueName="[Sales].[Month Name].[All]" dimensionUniqueName="[Sales]" displayFolder="" count="0" memberValueDatatype="130" unbalanced="0"/>
    <cacheHierarchy uniqueName="[Sales].[Time]" caption="Time" attribute="1" time="1" defaultMemberUniqueName="[Sales].[Time].[All]" allUniqueName="[Sales].[Time].[All]" dimensionUniqueName="[Sales]" displayFolder="" count="0" memberValueDatatype="7" unbalanced="0"/>
    <cacheHierarchy uniqueName="[Sales].[Email]" caption="Email" attribute="1" defaultMemberUniqueName="[Sales].[Email].[All]" allUniqueName="[Sales].[Email].[All]" dimensionUniqueName="[Sales]" displayFolder="" count="0" memberValueDatatype="13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Gender]" caption="Gender" attribute="1" defaultMemberUniqueName="[Sales].[Gender].[All]" allUniqueName="[Sales].[Gender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Product Category]" caption="Product Category" attribute="1" defaultMemberUniqueName="[Sales].[Product Category].[All]" allUniqueName="[Sales].[Product Category].[All]" dimensionUniqueName="[Sales]" displayFolder="" count="0" memberValueDatatype="13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20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st]" caption="Sum of Total Cost" measure="1" displayFolder="" measureGroup="Sal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" uniqueName="[Sales]" caption="Sales"/>
  </dimensions>
  <measureGroups count="2">
    <measureGroup name="Products" caption="Products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4.178889120369" createdVersion="5" refreshedVersion="8" minRefreshableVersion="3" recordCount="0" supportSubquery="1" supportAdvancedDrill="1" xr:uid="{5F810551-678B-4870-92D0-A784CA30C6BE}">
  <cacheSource type="external" connectionId="1"/>
  <cacheFields count="4">
    <cacheField name="[Measures].[Sum of Revenue]" caption="Sum of Revenue" numFmtId="0" hierarchy="30" level="32767"/>
    <cacheField name="[Sales].[State].[State]" caption="State" numFmtId="0" hierarchy="14" level="1">
      <sharedItems count="25">
        <s v="Arizona"/>
        <s v="Bingen am Rhein"/>
        <s v="California"/>
        <s v="Delaware"/>
        <s v="Eisenach"/>
        <s v="Ettlingen"/>
        <s v="Hanau"/>
        <s v="Illinois"/>
        <s v="Kamień Pomorski"/>
        <s v="Lehrte"/>
        <s v="Lippstadt"/>
        <s v="Ludwigsburg"/>
        <s v="Mikołów"/>
        <s v="Minnesota"/>
        <s v="New York"/>
        <s v="North Carolina"/>
        <s v="Nürtingen"/>
        <s v="Ohio"/>
        <s v="Pennsylvania"/>
        <s v="Roth"/>
        <s v="Tennessee"/>
        <s v="Texas"/>
        <s v="Warendorf"/>
        <s v="Washington"/>
        <s v="Wisconsin"/>
      </sharedItems>
    </cacheField>
    <cacheField name="[Measures].[Sum of Total Profit]" caption="Sum of Total Profit" numFmtId="0" hierarchy="32" level="32767"/>
    <cacheField name="[Measures].[Sum of Quantity]" caption="Sum of Quantity" numFmtId="0" hierarchy="31" level="32767"/>
  </cacheFields>
  <cacheHierarchies count="34"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Day Name]" caption="Day Name" attribute="1" defaultMemberUniqueName="[Sales].[Day Name].[All]" allUniqueName="[Sales].[Day Name].[All]" dimensionUniqueName="[Sales]" displayFolder="" count="0" memberValueDatatype="130" unbalanced="0"/>
    <cacheHierarchy uniqueName="[Sales].[Month Name]" caption="Month Name" attribute="1" defaultMemberUniqueName="[Sales].[Month Name].[All]" allUniqueName="[Sales].[Month Name].[All]" dimensionUniqueName="[Sales]" displayFolder="" count="0" memberValueDatatype="130" unbalanced="0"/>
    <cacheHierarchy uniqueName="[Sales].[Time]" caption="Time" attribute="1" time="1" defaultMemberUniqueName="[Sales].[Time].[All]" allUniqueName="[Sales].[Time].[All]" dimensionUniqueName="[Sales]" displayFolder="" count="0" memberValueDatatype="7" unbalanced="0"/>
    <cacheHierarchy uniqueName="[Sales].[Email]" caption="Email" attribute="1" defaultMemberUniqueName="[Sales].[Email].[All]" allUniqueName="[Sales].[Email].[All]" dimensionUniqueName="[Sales]" displayFolder="" count="0" memberValueDatatype="13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Gender]" caption="Gender" attribute="1" defaultMemberUniqueName="[Sales].[Gender].[All]" allUniqueName="[Sales].[Gender].[All]" dimensionUniqueName="[Sales]" displayFolder="" count="2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1"/>
      </fieldsUsage>
    </cacheHierarchy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Product Category]" caption="Product Category" attribute="1" defaultMemberUniqueName="[Sales].[Product Category].[All]" allUniqueName="[Sales].[Product Category].[All]" dimensionUniqueName="[Sales]" displayFolder="" count="0" memberValueDatatype="13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20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st]" caption="Sum of Total Cost" measure="1" displayFolder="" measureGroup="Sal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" uniqueName="[Sales]" caption="Sales"/>
  </dimensions>
  <measureGroups count="2">
    <measureGroup name="Products" caption="Products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4.182082175925" createdVersion="5" refreshedVersion="8" minRefreshableVersion="3" recordCount="0" supportSubquery="1" supportAdvancedDrill="1" xr:uid="{E9C1938B-50A3-4885-8AF0-A9FDFA041DCD}">
  <cacheSource type="external" connectionId="1"/>
  <cacheFields count="2">
    <cacheField name="[Measures].[Sum of Revenue]" caption="Sum of Revenue" numFmtId="0" hierarchy="30" level="32767"/>
    <cacheField name="[Products].[Category].[Category]" caption="Category" numFmtId="0" hierarchy="2" level="1">
      <sharedItems count="9">
        <s v="Analgesics"/>
        <s v="Antibiotics"/>
        <s v="Antimalarial"/>
        <s v="Antipiretics"/>
        <s v="Antiseptics"/>
        <s v="Furniture"/>
        <s v="Mood Stabilizers"/>
        <s v="Office Supplies"/>
        <s v="Technology"/>
      </sharedItems>
    </cacheField>
  </cacheFields>
  <cacheHierarchies count="34"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Day Name]" caption="Day Name" attribute="1" defaultMemberUniqueName="[Sales].[Day Name].[All]" allUniqueName="[Sales].[Day Name].[All]" dimensionUniqueName="[Sales]" displayFolder="" count="0" memberValueDatatype="130" unbalanced="0"/>
    <cacheHierarchy uniqueName="[Sales].[Month Name]" caption="Month Name" attribute="1" defaultMemberUniqueName="[Sales].[Month Name].[All]" allUniqueName="[Sales].[Month Name].[All]" dimensionUniqueName="[Sales]" displayFolder="" count="0" memberValueDatatype="130" unbalanced="0"/>
    <cacheHierarchy uniqueName="[Sales].[Time]" caption="Time" attribute="1" time="1" defaultMemberUniqueName="[Sales].[Time].[All]" allUniqueName="[Sales].[Time].[All]" dimensionUniqueName="[Sales]" displayFolder="" count="0" memberValueDatatype="7" unbalanced="0"/>
    <cacheHierarchy uniqueName="[Sales].[Email]" caption="Email" attribute="1" defaultMemberUniqueName="[Sales].[Email].[All]" allUniqueName="[Sales].[Email].[All]" dimensionUniqueName="[Sales]" displayFolder="" count="0" memberValueDatatype="130" unbalanced="0"/>
    <cacheHierarchy uniqueName="[Sales].[Full Name]" caption="Full Name" attribute="1" defaultMemberUniqueName="[Sales].[Full Name].[All]" allUniqueName="[Sales].[Full Name].[All]" dimensionUniqueName="[Sales]" displayFolder="" count="0" memberValueDatatype="130" unbalanced="0"/>
    <cacheHierarchy uniqueName="[Sales].[Gender]" caption="Gender" attribute="1" defaultMemberUniqueName="[Sales].[Gender].[All]" allUniqueName="[Sales].[Gender].[All]" dimensionUniqueName="[Sales]" displayFolder="" count="2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Product Category]" caption="Product Category" attribute="1" defaultMemberUniqueName="[Sales].[Product Category].[All]" allUniqueName="[Sales].[Product Category].[All]" dimensionUniqueName="[Sales]" displayFolder="" count="0" memberValueDatatype="13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20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st]" caption="Sum of Total Cost" measure="1" displayFolder="" measureGroup="Sal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" uniqueName="[Sales]" caption="Sales"/>
  </dimensions>
  <measureGroups count="2">
    <measureGroup name="Products" caption="Products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CEEDD-9DB6-4765-A533-AA6ED5617DEC}" name="PivotTable10" cacheId="97" applyNumberFormats="0" applyBorderFormats="0" applyFontFormats="0" applyPatternFormats="0" applyAlignmentFormats="0" applyWidthHeightFormats="1" dataCaption="Values" tag="4284c85f-55e8-4d74-8f00-6252689294d7" updatedVersion="8" minRefreshableVersion="3" useAutoFormatting="1" itemPrintTitles="1" createdVersion="5" indent="0" outline="1" outlineData="1" multipleFieldFilters="0" chartFormat="5">
  <location ref="AA3:AB16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0" baseField="0" baseItem="0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5C549-86BD-4845-B64B-4FA7E988FA69}" name="PivotTable9" cacheId="78" applyNumberFormats="0" applyBorderFormats="0" applyFontFormats="0" applyPatternFormats="0" applyAlignmentFormats="0" applyWidthHeightFormats="1" dataCaption="Values" tag="4284c85f-55e8-4d74-8f00-6252689294d7" updatedVersion="8" minRefreshableVersion="3" useAutoFormatting="1" itemPrintTitles="1" createdVersion="5" indent="0" outline="1" outlineData="1" multipleFieldFilters="0" chartFormat="1">
  <location ref="X3:Y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Revenue" fld="0" baseField="0" baseItem="0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8B17D-92F9-4203-AAB6-7292798536E8}" name="PivotTable8" cacheId="84" applyNumberFormats="0" applyBorderFormats="0" applyFontFormats="0" applyPatternFormats="0" applyAlignmentFormats="0" applyWidthHeightFormats="1" dataCaption="Values" tag="4284c85f-55e8-4d74-8f00-6252689294d7" updatedVersion="8" minRefreshableVersion="3" useAutoFormatting="1" itemPrintTitles="1" createdVersion="5" indent="0" outline="1" outlineData="1" multipleFieldFilters="0" chartFormat="1">
  <location ref="U3:V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0" baseField="0" baseItem="0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FD10D-3EA6-433E-91EB-F1738EA5E34E}" name="PivotTable7" cacheId="118" applyNumberFormats="0" applyBorderFormats="0" applyFontFormats="0" applyPatternFormats="0" applyAlignmentFormats="0" applyWidthHeightFormats="1" dataCaption="Values" tag="4284c85f-55e8-4d74-8f00-6252689294d7" updatedVersion="8" minRefreshableVersion="3" useAutoFormatting="1" itemPrintTitles="1" createdVersion="5" indent="0" outline="1" outlineData="1" multipleFieldFilters="0" chartFormat="1">
  <location ref="R3:S13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 v="2"/>
    </i>
    <i>
      <x v="1"/>
    </i>
    <i>
      <x v="3"/>
    </i>
    <i>
      <x v="4"/>
    </i>
    <i>
      <x v="6"/>
    </i>
    <i>
      <x/>
    </i>
    <i>
      <x v="8"/>
    </i>
    <i>
      <x v="5"/>
    </i>
    <i>
      <x v="7"/>
    </i>
    <i t="grand">
      <x/>
    </i>
  </rowItems>
  <colItems count="1">
    <i/>
  </colItems>
  <dataFields count="1">
    <dataField name="Sum of Revenue" fld="0" baseField="0" baseItem="0"/>
  </dataFields>
  <formats count="1">
    <format dxfId="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C255F-B8BE-42A9-9F54-5D78CEFA55D2}" name="PivotTable6" cacheId="112" applyNumberFormats="0" applyBorderFormats="0" applyFontFormats="0" applyPatternFormats="0" applyAlignmentFormats="0" applyWidthHeightFormats="1" dataCaption="Values" tag="4284c85f-55e8-4d74-8f00-6252689294d7" updatedVersion="8" minRefreshableVersion="3" useAutoFormatting="1" itemPrintTitles="1" createdVersion="5" indent="0" outline="1" outlineData="1" multipleFieldFilters="0" chartFormat="5">
  <location ref="M3:P29" firstHeaderRow="0" firstDataRow="1" firstDataCol="1"/>
  <pivotFields count="4">
    <pivotField dataField="1" subtotalTop="0" showAll="0" defaultSubtotal="0"/>
    <pivotField axis="axisRow" allDrilled="1" subtotalTop="0" showAll="0" measureFilter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0" baseField="0" baseItem="0"/>
    <dataField name="Sum of Total Profit" fld="2" baseField="0" baseItem="0"/>
    <dataField name="Sum of Quantity" fld="3" baseField="0" baseItem="0" numFmtId="3"/>
  </dataFields>
  <formats count="2">
    <format dxfId="10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30">
      <autoFilter ref="A1">
        <filterColumn colId="0">
          <top10 val="25" filterVal="25"/>
        </filterColumn>
      </autoFilter>
    </filter>
  </filters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75835-8414-4113-8D73-D6C5FECFB2F3}" name="PivotTable4" cacheId="100" applyNumberFormats="0" applyBorderFormats="0" applyFontFormats="0" applyPatternFormats="0" applyAlignmentFormats="0" applyWidthHeightFormats="1" dataCaption="Values" tag="adf23621-d6cc-4a2c-bf7a-43b6e8deea9d" updatedVersion="8" minRefreshableVersion="3" useAutoFormatting="1" itemPrintTitles="1" createdVersion="5" indent="0" outline="1" outlineData="1" multipleFieldFilters="0">
  <location ref="A3:C13" firstHeaderRow="0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0">
    <i>
      <x v="7"/>
    </i>
    <i>
      <x v="5"/>
    </i>
    <i>
      <x v="8"/>
    </i>
    <i>
      <x/>
    </i>
    <i>
      <x v="6"/>
    </i>
    <i>
      <x v="4"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0" baseField="0" baseItem="0"/>
    <dataField name="Sum of Quantity" fld="2" baseField="0" baseItem="0" numFmtId="168"/>
  </dataFields>
  <formats count="1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0F722-C448-4448-9114-25061D09FEFD}" name="PivotTable3" cacheId="103" applyNumberFormats="0" applyBorderFormats="0" applyFontFormats="0" applyPatternFormats="0" applyAlignmentFormats="0" applyWidthHeightFormats="1" dataCaption="Values" tag="adf23621-d6cc-4a2c-bf7a-43b6e8deea9d" updatedVersion="8" minRefreshableVersion="3" useAutoFormatting="1" itemPrintTitles="1" createdVersion="5" indent="0" outline="1" outlineData="1" multipleFieldFilters="0">
  <location ref="H3:K13" firstHeaderRow="0" firstDataRow="1" firstDataCol="1"/>
  <pivotFields count="4">
    <pivotField dataField="1" subtotalTop="0" showAll="0" defaultSubtotal="0"/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1"/>
  </rowFields>
  <rowItems count="10">
    <i>
      <x v="7"/>
    </i>
    <i>
      <x v="5"/>
    </i>
    <i>
      <x v="8"/>
    </i>
    <i>
      <x/>
    </i>
    <i>
      <x v="6"/>
    </i>
    <i>
      <x v="4"/>
    </i>
    <i>
      <x v="3"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0" baseField="0" baseItem="0"/>
    <dataField name="Sum of Total Cost" fld="2" baseField="0" baseItem="0" numFmtId="170"/>
    <dataField name="Sum of Total Profit" fld="3" baseField="0" baseItem="0" numFmtId="43"/>
  </dataFields>
  <formats count="2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1DC65-DD0C-48AA-AAE8-F6B45FCE0BCE}" name="PivotTable1" cacheId="106" applyNumberFormats="0" applyBorderFormats="0" applyFontFormats="0" applyPatternFormats="0" applyAlignmentFormats="0" applyWidthHeightFormats="1" dataCaption="Values" tag="4284c85f-55e8-4d74-8f00-6252689294d7" updatedVersion="8" minRefreshableVersion="3" useAutoFormatting="1" itemPrintTitles="1" createdVersion="5" indent="0" outline="1" outlineData="1" multipleFieldFilters="0">
  <location ref="E3:F13" firstHeaderRow="1" firstDataRow="1" firstDataCol="1"/>
  <pivotFields count="2"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7"/>
    </i>
    <i>
      <x v="5"/>
    </i>
    <i>
      <x v="8"/>
    </i>
    <i>
      <x/>
    </i>
    <i>
      <x v="6"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Sum of Total Profit" fld="1" baseField="0" baseItem="0" numFmtId="170"/>
  </dataFields>
  <formats count="1">
    <format dxfId="14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D32760-26C5-418A-AAF8-1B4BF17A7FE7}" name="Sales" displayName="Sales" ref="A1:U1002" totalsRowCount="1" dataDxfId="50">
  <autoFilter ref="A1:U1001" xr:uid="{BD5EC633-83F3-4DE3-8AAC-12061B6417F2}"/>
  <tableColumns count="21">
    <tableColumn id="1" xr3:uid="{2B3DCB76-2BB3-4438-98C7-9BD67D19D3EF}" name="Order ID"/>
    <tableColumn id="2" xr3:uid="{F16779C6-D246-411C-9AE5-F4C2705AF80F}" name="Date" dataDxfId="49" totalsRowDxfId="29"/>
    <tableColumn id="3" xr3:uid="{1FDB3501-32C8-4566-9001-5E2A6007E34D}" name="Day Name" dataDxfId="48" totalsRowDxfId="28">
      <calculatedColumnFormula>TEXT(B2,"DDDD")</calculatedColumnFormula>
    </tableColumn>
    <tableColumn id="4" xr3:uid="{CBBBB40D-B969-48CF-820D-5295025CF832}" name="Month Name" dataDxfId="47" totalsRowDxfId="27">
      <calculatedColumnFormula>TEXT(B2,"MMMM")</calculatedColumnFormula>
    </tableColumn>
    <tableColumn id="5" xr3:uid="{E5949FC0-0F1B-45E8-819A-1C7D910A3C08}" name="Time" dataDxfId="46" totalsRowDxfId="26"/>
    <tableColumn id="6" xr3:uid="{F73EEE4F-AFA5-4385-9F1A-A9CC234BEB0D}" name="Email"/>
    <tableColumn id="7" xr3:uid="{BD261C20-33F1-4138-978D-C8DBA7F17029}" name="Full Name"/>
    <tableColumn id="8" xr3:uid="{78E44D8A-9154-42B7-838E-E3743BA5F24D}" name="Gender"/>
    <tableColumn id="9" xr3:uid="{E8DBE303-1EF3-4676-8037-BBEBBD7D7584}" name="City" dataDxfId="45" totalsRowDxfId="25"/>
    <tableColumn id="10" xr3:uid="{2A1FF291-05FF-488F-BEAF-39442C2FE001}" name="State" dataDxfId="44" totalsRowDxfId="24"/>
    <tableColumn id="11" xr3:uid="{382CCF7D-4452-47CE-98B5-0589BD9FFA39}" name="Country" dataDxfId="43" totalsRowDxfId="23"/>
    <tableColumn id="12" xr3:uid="{C2A91A85-9C4A-4973-8FCF-B47E2518DA18}" name="Segment" dataDxfId="42" totalsRowDxfId="22"/>
    <tableColumn id="13" xr3:uid="{A60B7BEB-C32E-4F28-89E7-B9E71C99BC6C}" name="Product ID"/>
    <tableColumn id="14" xr3:uid="{5ADEBA22-CEFF-4C7C-8DDE-18B188903BE6}" name="Quantity"/>
    <tableColumn id="15" xr3:uid="{ED51CEF9-6AB3-4167-870B-4263DD0AEC89}" name="Product Name" dataDxfId="36" totalsRowDxfId="21">
      <calculatedColumnFormula>VLOOKUP(Sales[[#This Row],[Product ID]],Products[[#Headers],[#Data],[Product ID]:[Product Name]],2,FALSE)</calculatedColumnFormula>
    </tableColumn>
    <tableColumn id="16" xr3:uid="{FDA8C473-8381-4CBA-B8D0-23E0EC2116AD}" name="Product Category" dataDxfId="35" totalsRowDxfId="20">
      <calculatedColumnFormula>VLOOKUP(Sales[[#This Row],[Product ID]],Products[[#Headers],[#Data],[Product ID]:[Category]],3,)</calculatedColumnFormula>
    </tableColumn>
    <tableColumn id="17" xr3:uid="{EAEEA9C9-B78F-466D-81B2-34190C7C198A}" name="Unit Price" totalsRowFunction="sum" dataDxfId="34" totalsRowDxfId="19">
      <calculatedColumnFormula>VLOOKUP(Sales[[#This Row],[Product ID]],Products[[#Headers],[#Data],[Product ID]:[Unit Price]],4,FALSE)</calculatedColumnFormula>
    </tableColumn>
    <tableColumn id="18" xr3:uid="{05974161-1D9E-44C9-9D07-078FD52683A1}" name="Unit Cost" totalsRowFunction="sum" dataDxfId="33" totalsRowDxfId="18">
      <calculatedColumnFormula>VLOOKUP(Sales[[#This Row],[Product ID]],Products[[#Headers],[#Data]],5,FALSE)</calculatedColumnFormula>
    </tableColumn>
    <tableColumn id="19" xr3:uid="{FDF263A7-CF0B-459F-B06F-AFA2AD11CD74}" name="Total Sales" totalsRowFunction="sum" dataDxfId="32" totalsRowDxfId="17">
      <calculatedColumnFormula>Sales[[#This Row],[Quantity]]*Sales[[#This Row],[Unit Price]]</calculatedColumnFormula>
    </tableColumn>
    <tableColumn id="20" xr3:uid="{7FEBBE30-A3F5-4507-9D17-C4C8FFB171D2}" name="Total Cost" totalsRowFunction="sum" dataDxfId="31" totalsRowDxfId="16">
      <calculatedColumnFormula>Sales[[#This Row],[Quantity]]*Sales[[#This Row],[Unit Cost]]</calculatedColumnFormula>
    </tableColumn>
    <tableColumn id="21" xr3:uid="{8037DDA6-3EA9-4DF8-BD0E-2A5451807E95}" name="Total Profit" totalsRowFunction="sum" dataDxfId="30" totalsRowDxfId="15">
      <calculatedColumnFormula>Sales[[#This Row],[Total Sales]]-Sales[[#This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330AC-983A-488E-83E0-6C1C007D54DF}" name="Products" displayName="Products" ref="A1:E1002" totalsRowCount="1">
  <autoFilter ref="A1:E1001" xr:uid="{678330AC-983A-488E-83E0-6C1C007D54DF}"/>
  <tableColumns count="5">
    <tableColumn id="1" xr3:uid="{770655A4-566E-4B91-934B-678A8CEE6F83}" name="Product ID"/>
    <tableColumn id="2" xr3:uid="{2FFCC6C5-CB79-4521-A654-D6DBE7E41D8B}" name="Product Name" dataDxfId="41" totalsRowDxfId="40"/>
    <tableColumn id="3" xr3:uid="{28256856-8893-4048-9564-AFF7D8100BC9}" name="Category" dataDxfId="39" totalsRowDxfId="38"/>
    <tableColumn id="4" xr3:uid="{58532BF1-D759-48AD-A454-EB48EB542CC5}" name="Unit Price" totalsRowFunction="sum" totalsRowDxfId="37" totalsRowCellStyle="Comma"/>
    <tableColumn id="5" xr3:uid="{7213FE89-4454-4F52-B778-168BE12FF83F}" name="Unit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5980-5CCF-4314-BDEB-559FCF658BE1}">
  <dimension ref="A1:M1075"/>
  <sheetViews>
    <sheetView workbookViewId="0">
      <selection activeCell="D18" sqref="D18"/>
    </sheetView>
  </sheetViews>
  <sheetFormatPr defaultColWidth="9" defaultRowHeight="15" x14ac:dyDescent="0.25"/>
  <cols>
    <col min="1" max="1" width="15.28515625" customWidth="1"/>
    <col min="7" max="7" width="14" customWidth="1"/>
  </cols>
  <sheetData>
    <row r="1" spans="1:13" x14ac:dyDescent="0.25">
      <c r="A1" t="s">
        <v>0</v>
      </c>
      <c r="B1" t="s">
        <v>7</v>
      </c>
      <c r="C1" t="s">
        <v>8</v>
      </c>
      <c r="D1" t="s">
        <v>4</v>
      </c>
      <c r="E1" t="s">
        <v>9</v>
      </c>
      <c r="F1" t="s">
        <v>2705</v>
      </c>
      <c r="G1" t="s">
        <v>5</v>
      </c>
      <c r="H1" t="s">
        <v>1</v>
      </c>
      <c r="I1" t="s">
        <v>2</v>
      </c>
      <c r="M1" s="8"/>
    </row>
    <row r="2" spans="1:13" x14ac:dyDescent="0.25">
      <c r="A2" t="s">
        <v>10</v>
      </c>
      <c r="B2">
        <v>44089</v>
      </c>
      <c r="C2">
        <v>0.31735628150170497</v>
      </c>
      <c r="D2" t="s">
        <v>2024</v>
      </c>
      <c r="E2" t="s">
        <v>2706</v>
      </c>
      <c r="F2" s="8" t="s">
        <v>2707</v>
      </c>
      <c r="G2" s="8" t="s">
        <v>1012</v>
      </c>
      <c r="H2">
        <v>12443</v>
      </c>
      <c r="I2">
        <v>33</v>
      </c>
      <c r="M2" s="8"/>
    </row>
    <row r="3" spans="1:13" x14ac:dyDescent="0.25">
      <c r="A3" t="s">
        <v>11</v>
      </c>
      <c r="B3">
        <v>44087</v>
      </c>
      <c r="C3">
        <v>0.69154799344987705</v>
      </c>
      <c r="D3" t="s">
        <v>2025</v>
      </c>
      <c r="E3" t="s">
        <v>2708</v>
      </c>
      <c r="F3" s="8" t="s">
        <v>2707</v>
      </c>
      <c r="G3" s="8" t="s">
        <v>1012</v>
      </c>
      <c r="H3">
        <v>12984</v>
      </c>
      <c r="I3">
        <v>23</v>
      </c>
      <c r="M3" s="8"/>
    </row>
    <row r="4" spans="1:13" x14ac:dyDescent="0.25">
      <c r="A4" t="s">
        <v>12</v>
      </c>
      <c r="B4">
        <v>44339</v>
      </c>
      <c r="C4">
        <v>0.86207311160411904</v>
      </c>
      <c r="D4" t="s">
        <v>2026</v>
      </c>
      <c r="E4" t="s">
        <v>2706</v>
      </c>
      <c r="F4" s="8" t="s">
        <v>2709</v>
      </c>
      <c r="G4" s="8" t="s">
        <v>1013</v>
      </c>
      <c r="H4">
        <v>12182</v>
      </c>
      <c r="I4">
        <v>41</v>
      </c>
      <c r="M4" s="8"/>
    </row>
    <row r="5" spans="1:13" x14ac:dyDescent="0.25">
      <c r="A5" t="s">
        <v>13</v>
      </c>
      <c r="B5">
        <v>44037</v>
      </c>
      <c r="C5">
        <v>0.40301748126267201</v>
      </c>
      <c r="D5" t="s">
        <v>2027</v>
      </c>
      <c r="E5" t="s">
        <v>2708</v>
      </c>
      <c r="F5" s="8" t="s">
        <v>2710</v>
      </c>
      <c r="G5" s="8" t="s">
        <v>1012</v>
      </c>
      <c r="H5">
        <v>12276</v>
      </c>
      <c r="I5">
        <v>44</v>
      </c>
      <c r="M5" s="8"/>
    </row>
    <row r="6" spans="1:13" x14ac:dyDescent="0.25">
      <c r="A6" t="s">
        <v>14</v>
      </c>
      <c r="B6">
        <v>44182</v>
      </c>
      <c r="C6">
        <v>0.70155460185472496</v>
      </c>
      <c r="D6" t="s">
        <v>2024</v>
      </c>
      <c r="E6" t="s">
        <v>2708</v>
      </c>
      <c r="F6" s="8" t="s">
        <v>2710</v>
      </c>
      <c r="G6" s="8" t="s">
        <v>1012</v>
      </c>
      <c r="H6">
        <v>12986</v>
      </c>
      <c r="I6" t="s">
        <v>2711</v>
      </c>
      <c r="M6" s="8"/>
    </row>
    <row r="7" spans="1:13" x14ac:dyDescent="0.25">
      <c r="A7" t="s">
        <v>15</v>
      </c>
      <c r="B7">
        <v>44223</v>
      </c>
      <c r="C7">
        <v>0.2227961996949</v>
      </c>
      <c r="D7" t="s">
        <v>2028</v>
      </c>
      <c r="E7" t="s">
        <v>2706</v>
      </c>
      <c r="F7" s="8" t="s">
        <v>2709</v>
      </c>
      <c r="G7" s="8" t="s">
        <v>1012</v>
      </c>
      <c r="H7">
        <v>12642</v>
      </c>
      <c r="I7">
        <v>27</v>
      </c>
      <c r="M7" s="8"/>
    </row>
    <row r="8" spans="1:13" x14ac:dyDescent="0.25">
      <c r="A8" t="s">
        <v>16</v>
      </c>
      <c r="B8">
        <v>44017</v>
      </c>
      <c r="C8">
        <v>1.17516444381595E-2</v>
      </c>
      <c r="D8" t="s">
        <v>2029</v>
      </c>
      <c r="E8" t="s">
        <v>2708</v>
      </c>
      <c r="F8" s="8" t="s">
        <v>2709</v>
      </c>
      <c r="G8" s="8" t="s">
        <v>1012</v>
      </c>
      <c r="H8">
        <v>13108</v>
      </c>
      <c r="I8">
        <v>63</v>
      </c>
      <c r="M8" s="8"/>
    </row>
    <row r="9" spans="1:13" x14ac:dyDescent="0.25">
      <c r="A9" t="s">
        <v>17</v>
      </c>
      <c r="B9">
        <v>44184</v>
      </c>
      <c r="C9">
        <v>0.48863744583729501</v>
      </c>
      <c r="D9" t="s">
        <v>2030</v>
      </c>
      <c r="E9" t="s">
        <v>2706</v>
      </c>
      <c r="F9" s="8" t="s">
        <v>2709</v>
      </c>
      <c r="G9" s="8" t="s">
        <v>1012</v>
      </c>
      <c r="H9">
        <v>12976</v>
      </c>
      <c r="I9">
        <v>35</v>
      </c>
      <c r="M9" s="8"/>
    </row>
    <row r="10" spans="1:13" x14ac:dyDescent="0.25">
      <c r="A10" t="s">
        <v>18</v>
      </c>
      <c r="B10">
        <v>44114</v>
      </c>
      <c r="C10">
        <v>0.113193506953896</v>
      </c>
      <c r="D10" t="s">
        <v>2024</v>
      </c>
      <c r="E10" t="s">
        <v>2708</v>
      </c>
      <c r="F10" s="8" t="s">
        <v>2709</v>
      </c>
      <c r="G10" s="8" t="s">
        <v>1012</v>
      </c>
      <c r="H10">
        <v>12720</v>
      </c>
      <c r="I10">
        <v>25</v>
      </c>
      <c r="M10" s="8"/>
    </row>
    <row r="11" spans="1:13" x14ac:dyDescent="0.25">
      <c r="A11" t="s">
        <v>19</v>
      </c>
      <c r="B11">
        <v>44091</v>
      </c>
      <c r="C11">
        <v>0.54053853346662195</v>
      </c>
      <c r="D11" t="s">
        <v>2031</v>
      </c>
      <c r="E11" t="s">
        <v>2708</v>
      </c>
      <c r="F11" s="8" t="s">
        <v>2709</v>
      </c>
      <c r="G11" s="8" t="s">
        <v>1012</v>
      </c>
      <c r="H11">
        <v>12862</v>
      </c>
      <c r="I11">
        <v>11</v>
      </c>
      <c r="M11" s="8"/>
    </row>
    <row r="12" spans="1:13" x14ac:dyDescent="0.25">
      <c r="A12" t="s">
        <v>20</v>
      </c>
      <c r="B12">
        <v>44267</v>
      </c>
      <c r="C12">
        <v>4.3469801408739697E-2</v>
      </c>
      <c r="D12" t="s">
        <v>2032</v>
      </c>
      <c r="E12" t="s">
        <v>2708</v>
      </c>
      <c r="F12" s="8" t="s">
        <v>2709</v>
      </c>
      <c r="G12" s="8" t="s">
        <v>1012</v>
      </c>
      <c r="H12">
        <v>13121</v>
      </c>
      <c r="I12">
        <v>57</v>
      </c>
      <c r="M12" s="8"/>
    </row>
    <row r="13" spans="1:13" x14ac:dyDescent="0.25">
      <c r="A13" t="s">
        <v>21</v>
      </c>
      <c r="B13">
        <v>44177</v>
      </c>
      <c r="C13">
        <v>0.518369223962593</v>
      </c>
      <c r="D13" t="s">
        <v>2033</v>
      </c>
      <c r="E13" t="s">
        <v>2708</v>
      </c>
      <c r="F13" s="8" t="s">
        <v>2709</v>
      </c>
      <c r="G13" s="8" t="s">
        <v>1012</v>
      </c>
      <c r="H13">
        <v>12711</v>
      </c>
      <c r="I13">
        <v>53</v>
      </c>
      <c r="M13" s="8"/>
    </row>
    <row r="14" spans="1:13" x14ac:dyDescent="0.25">
      <c r="A14" t="s">
        <v>22</v>
      </c>
      <c r="B14">
        <v>44220</v>
      </c>
      <c r="C14">
        <v>0.21378790568191</v>
      </c>
      <c r="D14" t="s">
        <v>2034</v>
      </c>
      <c r="E14" t="s">
        <v>2708</v>
      </c>
      <c r="F14" s="8" t="s">
        <v>2712</v>
      </c>
      <c r="G14" s="8" t="s">
        <v>1012</v>
      </c>
      <c r="H14">
        <v>12509</v>
      </c>
      <c r="I14">
        <v>33</v>
      </c>
      <c r="M14" s="8"/>
    </row>
    <row r="15" spans="1:13" x14ac:dyDescent="0.25">
      <c r="A15" t="s">
        <v>23</v>
      </c>
      <c r="B15">
        <v>44046</v>
      </c>
      <c r="C15">
        <v>0.28986565694611099</v>
      </c>
      <c r="D15" t="s">
        <v>2035</v>
      </c>
      <c r="E15" t="s">
        <v>2706</v>
      </c>
      <c r="F15" s="8" t="s">
        <v>2713</v>
      </c>
      <c r="G15" s="8" t="s">
        <v>1012</v>
      </c>
      <c r="H15">
        <v>12847</v>
      </c>
      <c r="I15">
        <v>34</v>
      </c>
      <c r="M15" s="8"/>
    </row>
    <row r="16" spans="1:13" x14ac:dyDescent="0.25">
      <c r="A16" t="s">
        <v>24</v>
      </c>
      <c r="B16">
        <v>44337</v>
      </c>
      <c r="C16">
        <v>0.88919665172802598</v>
      </c>
      <c r="D16" t="s">
        <v>2036</v>
      </c>
      <c r="E16" t="s">
        <v>2708</v>
      </c>
      <c r="F16" s="8" t="s">
        <v>2714</v>
      </c>
      <c r="G16" s="8" t="s">
        <v>1014</v>
      </c>
      <c r="H16">
        <v>12950</v>
      </c>
      <c r="I16">
        <v>86</v>
      </c>
      <c r="M16" s="8"/>
    </row>
    <row r="17" spans="1:13" x14ac:dyDescent="0.25">
      <c r="A17" t="s">
        <v>25</v>
      </c>
      <c r="B17">
        <v>44131</v>
      </c>
      <c r="C17">
        <v>0.33490746031368301</v>
      </c>
      <c r="D17" t="s">
        <v>2037</v>
      </c>
      <c r="E17" t="s">
        <v>2708</v>
      </c>
      <c r="F17" s="8" t="s">
        <v>2714</v>
      </c>
      <c r="G17" s="8" t="s">
        <v>1014</v>
      </c>
      <c r="H17">
        <v>12618</v>
      </c>
      <c r="I17">
        <v>23</v>
      </c>
      <c r="M17" s="8"/>
    </row>
    <row r="18" spans="1:13" x14ac:dyDescent="0.25">
      <c r="A18" t="s">
        <v>26</v>
      </c>
      <c r="B18">
        <v>44315</v>
      </c>
      <c r="C18">
        <v>0.57967316375751499</v>
      </c>
      <c r="D18" t="s">
        <v>2038</v>
      </c>
      <c r="E18" t="s">
        <v>2708</v>
      </c>
      <c r="F18" s="8" t="s">
        <v>2715</v>
      </c>
      <c r="G18" s="8" t="s">
        <v>1012</v>
      </c>
      <c r="H18">
        <v>12756</v>
      </c>
      <c r="I18">
        <v>44</v>
      </c>
      <c r="M18" s="8"/>
    </row>
    <row r="19" spans="1:13" x14ac:dyDescent="0.25">
      <c r="A19" t="s">
        <v>27</v>
      </c>
      <c r="B19">
        <v>44299</v>
      </c>
      <c r="C19">
        <v>0.75019686754391102</v>
      </c>
      <c r="D19" t="s">
        <v>2039</v>
      </c>
      <c r="E19" t="s">
        <v>2708</v>
      </c>
      <c r="F19" s="8" t="s">
        <v>2716</v>
      </c>
      <c r="G19" s="8" t="s">
        <v>1012</v>
      </c>
      <c r="H19">
        <v>12163</v>
      </c>
      <c r="I19">
        <v>71</v>
      </c>
      <c r="M19" s="8"/>
    </row>
    <row r="20" spans="1:13" x14ac:dyDescent="0.25">
      <c r="A20" t="s">
        <v>28</v>
      </c>
      <c r="B20">
        <v>44146</v>
      </c>
      <c r="C20">
        <v>0.932821989999289</v>
      </c>
      <c r="D20" t="s">
        <v>2040</v>
      </c>
      <c r="E20" t="s">
        <v>2706</v>
      </c>
      <c r="F20" s="8" t="s">
        <v>2717</v>
      </c>
      <c r="G20" s="8" t="s">
        <v>1012</v>
      </c>
      <c r="H20">
        <v>12598</v>
      </c>
      <c r="I20">
        <v>10</v>
      </c>
      <c r="M20" s="8"/>
    </row>
    <row r="21" spans="1:13" x14ac:dyDescent="0.25">
      <c r="A21" t="s">
        <v>29</v>
      </c>
      <c r="B21">
        <v>44125</v>
      </c>
      <c r="C21">
        <v>0.24224601417355299</v>
      </c>
      <c r="D21" t="s">
        <v>2041</v>
      </c>
      <c r="E21" t="s">
        <v>2708</v>
      </c>
      <c r="F21" s="8" t="s">
        <v>2717</v>
      </c>
      <c r="G21" s="8" t="s">
        <v>1012</v>
      </c>
      <c r="H21">
        <v>12344</v>
      </c>
      <c r="I21">
        <v>12</v>
      </c>
      <c r="M21" s="8"/>
    </row>
    <row r="22" spans="1:13" x14ac:dyDescent="0.25">
      <c r="A22" t="s">
        <v>30</v>
      </c>
      <c r="B22">
        <v>44236</v>
      </c>
      <c r="C22">
        <v>0.90897983580721198</v>
      </c>
      <c r="D22" t="s">
        <v>2042</v>
      </c>
      <c r="E22" t="s">
        <v>2708</v>
      </c>
      <c r="F22" s="8" t="s">
        <v>2717</v>
      </c>
      <c r="G22" s="8" t="s">
        <v>1012</v>
      </c>
      <c r="H22">
        <v>12728</v>
      </c>
      <c r="I22">
        <v>11</v>
      </c>
      <c r="M22" s="8"/>
    </row>
    <row r="23" spans="1:13" x14ac:dyDescent="0.25">
      <c r="F23" s="8"/>
      <c r="G23" s="8"/>
      <c r="M23" s="8"/>
    </row>
    <row r="24" spans="1:13" x14ac:dyDescent="0.25">
      <c r="A24" t="s">
        <v>31</v>
      </c>
      <c r="B24">
        <v>44162</v>
      </c>
      <c r="C24">
        <v>0.65935478012746795</v>
      </c>
      <c r="D24" t="s">
        <v>2043</v>
      </c>
      <c r="E24" t="s">
        <v>2706</v>
      </c>
      <c r="F24" s="8" t="s">
        <v>2718</v>
      </c>
      <c r="G24" s="8" t="s">
        <v>1013</v>
      </c>
      <c r="H24">
        <v>12983</v>
      </c>
      <c r="I24">
        <v>81</v>
      </c>
      <c r="M24" s="8"/>
    </row>
    <row r="25" spans="1:13" x14ac:dyDescent="0.25">
      <c r="A25" t="s">
        <v>32</v>
      </c>
      <c r="B25">
        <v>44344</v>
      </c>
      <c r="C25">
        <v>0.946676249872199</v>
      </c>
      <c r="D25" t="s">
        <v>2044</v>
      </c>
      <c r="E25" t="s">
        <v>2708</v>
      </c>
      <c r="F25" s="8" t="s">
        <v>2718</v>
      </c>
      <c r="G25" s="8" t="s">
        <v>1013</v>
      </c>
      <c r="H25">
        <v>12362</v>
      </c>
      <c r="I25">
        <v>90</v>
      </c>
      <c r="M25" s="8"/>
    </row>
    <row r="26" spans="1:13" x14ac:dyDescent="0.25">
      <c r="A26" t="s">
        <v>33</v>
      </c>
      <c r="B26">
        <v>44247</v>
      </c>
      <c r="C26">
        <v>0.57788880824528599</v>
      </c>
      <c r="D26" t="s">
        <v>2045</v>
      </c>
      <c r="E26" t="s">
        <v>2706</v>
      </c>
      <c r="F26" s="8" t="s">
        <v>2719</v>
      </c>
      <c r="G26" s="8" t="s">
        <v>1012</v>
      </c>
      <c r="H26">
        <v>12253</v>
      </c>
      <c r="I26">
        <v>42</v>
      </c>
      <c r="M26" s="8"/>
    </row>
    <row r="27" spans="1:13" x14ac:dyDescent="0.25">
      <c r="A27" t="s">
        <v>34</v>
      </c>
      <c r="B27">
        <v>44214</v>
      </c>
      <c r="C27">
        <v>0.73233559738324305</v>
      </c>
      <c r="D27" t="s">
        <v>2046</v>
      </c>
      <c r="E27" t="s">
        <v>2708</v>
      </c>
      <c r="F27" s="8" t="s">
        <v>2720</v>
      </c>
      <c r="G27" s="8" t="s">
        <v>1012</v>
      </c>
      <c r="H27">
        <v>12966</v>
      </c>
      <c r="I27">
        <v>81</v>
      </c>
      <c r="M27" s="8"/>
    </row>
    <row r="28" spans="1:13" x14ac:dyDescent="0.25">
      <c r="A28" t="s">
        <v>35</v>
      </c>
      <c r="B28">
        <v>44286</v>
      </c>
      <c r="C28">
        <v>5.6495561197789299E-2</v>
      </c>
      <c r="D28" t="s">
        <v>2047</v>
      </c>
      <c r="E28" t="s">
        <v>2708</v>
      </c>
      <c r="F28" s="8" t="s">
        <v>2709</v>
      </c>
      <c r="G28" s="8" t="s">
        <v>1012</v>
      </c>
      <c r="H28">
        <v>12502</v>
      </c>
      <c r="I28">
        <v>32</v>
      </c>
      <c r="M28" s="8"/>
    </row>
    <row r="29" spans="1:13" x14ac:dyDescent="0.25">
      <c r="A29" t="s">
        <v>36</v>
      </c>
      <c r="B29">
        <v>44072</v>
      </c>
      <c r="C29">
        <v>0.242634565812717</v>
      </c>
      <c r="D29" t="s">
        <v>2048</v>
      </c>
      <c r="E29" t="s">
        <v>2706</v>
      </c>
      <c r="F29" s="8" t="s">
        <v>2709</v>
      </c>
      <c r="G29" s="8" t="s">
        <v>1012</v>
      </c>
      <c r="H29">
        <v>12588</v>
      </c>
      <c r="I29">
        <v>97</v>
      </c>
      <c r="M29" s="8"/>
    </row>
    <row r="30" spans="1:13" x14ac:dyDescent="0.25">
      <c r="A30" t="s">
        <v>37</v>
      </c>
      <c r="B30">
        <v>44069</v>
      </c>
      <c r="C30">
        <v>0.44680389560487099</v>
      </c>
      <c r="D30" t="s">
        <v>2049</v>
      </c>
      <c r="E30" t="s">
        <v>2706</v>
      </c>
      <c r="F30" s="8" t="s">
        <v>2719</v>
      </c>
      <c r="G30" s="8" t="s">
        <v>1012</v>
      </c>
      <c r="H30">
        <v>12259</v>
      </c>
      <c r="I30">
        <v>53</v>
      </c>
      <c r="M30" s="8"/>
    </row>
    <row r="31" spans="1:13" x14ac:dyDescent="0.25">
      <c r="A31" t="s">
        <v>38</v>
      </c>
      <c r="B31">
        <v>44322</v>
      </c>
      <c r="C31">
        <v>0.47623692008109703</v>
      </c>
      <c r="D31" t="s">
        <v>2050</v>
      </c>
      <c r="E31" t="s">
        <v>2706</v>
      </c>
      <c r="F31" s="8" t="s">
        <v>2719</v>
      </c>
      <c r="G31" s="8" t="s">
        <v>1012</v>
      </c>
      <c r="H31">
        <v>12584</v>
      </c>
      <c r="I31">
        <v>63</v>
      </c>
      <c r="M31" s="8"/>
    </row>
    <row r="32" spans="1:13" x14ac:dyDescent="0.25">
      <c r="A32" t="s">
        <v>39</v>
      </c>
      <c r="B32">
        <v>44118</v>
      </c>
      <c r="C32">
        <v>0.31666375941231101</v>
      </c>
      <c r="D32" t="s">
        <v>2051</v>
      </c>
      <c r="E32" t="s">
        <v>2706</v>
      </c>
      <c r="F32" s="8" t="s">
        <v>2719</v>
      </c>
      <c r="G32" s="8" t="s">
        <v>1012</v>
      </c>
      <c r="H32">
        <v>12915</v>
      </c>
      <c r="I32">
        <v>20</v>
      </c>
      <c r="M32" s="8"/>
    </row>
    <row r="33" spans="1:13" x14ac:dyDescent="0.25">
      <c r="A33" t="s">
        <v>40</v>
      </c>
      <c r="B33">
        <v>44184</v>
      </c>
      <c r="C33">
        <v>0.85821994891242004</v>
      </c>
      <c r="D33" t="s">
        <v>2052</v>
      </c>
      <c r="E33" t="s">
        <v>2706</v>
      </c>
      <c r="F33" s="8" t="s">
        <v>2719</v>
      </c>
      <c r="G33" s="8" t="s">
        <v>1012</v>
      </c>
      <c r="H33">
        <v>12838</v>
      </c>
      <c r="I33">
        <v>30</v>
      </c>
      <c r="M33" s="8"/>
    </row>
    <row r="34" spans="1:13" x14ac:dyDescent="0.25">
      <c r="A34" t="s">
        <v>41</v>
      </c>
      <c r="B34">
        <v>44249</v>
      </c>
      <c r="C34">
        <v>0.50264743652152999</v>
      </c>
      <c r="D34" t="s">
        <v>2027</v>
      </c>
      <c r="E34" t="s">
        <v>2706</v>
      </c>
      <c r="F34" s="8" t="s">
        <v>2719</v>
      </c>
      <c r="G34" s="8" t="s">
        <v>1012</v>
      </c>
      <c r="H34">
        <v>12327</v>
      </c>
      <c r="I34">
        <v>96</v>
      </c>
      <c r="M34" s="8"/>
    </row>
    <row r="35" spans="1:13" x14ac:dyDescent="0.25">
      <c r="A35" t="s">
        <v>42</v>
      </c>
      <c r="B35">
        <v>44262</v>
      </c>
      <c r="C35">
        <v>0.39986809617173802</v>
      </c>
      <c r="D35" t="s">
        <v>2053</v>
      </c>
      <c r="E35" t="s">
        <v>2708</v>
      </c>
      <c r="F35" s="8" t="s">
        <v>2719</v>
      </c>
      <c r="G35" s="8" t="s">
        <v>1012</v>
      </c>
      <c r="H35">
        <v>12338</v>
      </c>
      <c r="I35">
        <v>25</v>
      </c>
      <c r="M35" s="8"/>
    </row>
    <row r="36" spans="1:13" x14ac:dyDescent="0.25">
      <c r="A36" t="s">
        <v>43</v>
      </c>
      <c r="B36">
        <v>44240</v>
      </c>
      <c r="C36">
        <v>0.53637201420193703</v>
      </c>
      <c r="D36" t="s">
        <v>2054</v>
      </c>
      <c r="E36" t="s">
        <v>2708</v>
      </c>
      <c r="F36" s="8" t="s">
        <v>2719</v>
      </c>
      <c r="G36" s="8" t="s">
        <v>1012</v>
      </c>
      <c r="H36">
        <v>12346</v>
      </c>
      <c r="I36">
        <v>58</v>
      </c>
      <c r="M36" s="8"/>
    </row>
    <row r="37" spans="1:13" x14ac:dyDescent="0.25">
      <c r="A37" t="s">
        <v>44</v>
      </c>
      <c r="B37">
        <v>44219</v>
      </c>
      <c r="C37">
        <v>0.24105344978920401</v>
      </c>
      <c r="D37" t="s">
        <v>2055</v>
      </c>
      <c r="E37" t="s">
        <v>2721</v>
      </c>
      <c r="F37" s="8" t="s">
        <v>2722</v>
      </c>
      <c r="G37" s="8" t="s">
        <v>1014</v>
      </c>
      <c r="H37">
        <v>12875</v>
      </c>
      <c r="I37">
        <v>46</v>
      </c>
      <c r="M37" s="8"/>
    </row>
    <row r="38" spans="1:13" x14ac:dyDescent="0.25">
      <c r="A38" t="s">
        <v>45</v>
      </c>
      <c r="B38">
        <v>44197</v>
      </c>
      <c r="C38">
        <v>0.87490637428634099</v>
      </c>
      <c r="D38" t="s">
        <v>2056</v>
      </c>
      <c r="E38" t="s">
        <v>2721</v>
      </c>
      <c r="F38" s="8" t="s">
        <v>2723</v>
      </c>
      <c r="G38" s="8" t="s">
        <v>1013</v>
      </c>
      <c r="H38">
        <v>12644</v>
      </c>
      <c r="I38">
        <v>40</v>
      </c>
      <c r="M38" s="8"/>
    </row>
    <row r="39" spans="1:13" x14ac:dyDescent="0.25">
      <c r="A39" t="s">
        <v>46</v>
      </c>
      <c r="B39">
        <v>44138</v>
      </c>
      <c r="C39">
        <v>0.86169874240419297</v>
      </c>
      <c r="D39" t="s">
        <v>2057</v>
      </c>
      <c r="E39" t="s">
        <v>2721</v>
      </c>
      <c r="F39" s="8" t="s">
        <v>2723</v>
      </c>
      <c r="G39" s="8" t="s">
        <v>1013</v>
      </c>
      <c r="H39">
        <v>12746</v>
      </c>
      <c r="I39">
        <v>49</v>
      </c>
      <c r="M39" s="8"/>
    </row>
    <row r="40" spans="1:13" x14ac:dyDescent="0.25">
      <c r="A40" t="s">
        <v>47</v>
      </c>
      <c r="B40">
        <v>44246</v>
      </c>
      <c r="C40">
        <v>2.53212889802212E-2</v>
      </c>
      <c r="D40" t="s">
        <v>2025</v>
      </c>
      <c r="E40" t="s">
        <v>2721</v>
      </c>
      <c r="F40" s="8" t="s">
        <v>2722</v>
      </c>
      <c r="G40" s="8" t="s">
        <v>1014</v>
      </c>
      <c r="H40">
        <v>13017</v>
      </c>
      <c r="I40">
        <v>54</v>
      </c>
      <c r="M40" s="8"/>
    </row>
    <row r="41" spans="1:13" x14ac:dyDescent="0.25">
      <c r="A41" t="s">
        <v>48</v>
      </c>
      <c r="B41">
        <v>44049</v>
      </c>
      <c r="C41">
        <v>9.0680934231149896E-2</v>
      </c>
      <c r="D41" t="s">
        <v>2058</v>
      </c>
      <c r="E41" t="s">
        <v>2721</v>
      </c>
      <c r="F41" s="8" t="s">
        <v>2722</v>
      </c>
      <c r="G41" s="8" t="s">
        <v>1014</v>
      </c>
      <c r="H41">
        <v>12955</v>
      </c>
      <c r="I41">
        <v>32</v>
      </c>
      <c r="M41" s="8"/>
    </row>
    <row r="42" spans="1:13" x14ac:dyDescent="0.25">
      <c r="A42" t="s">
        <v>49</v>
      </c>
      <c r="B42">
        <v>44287</v>
      </c>
      <c r="C42">
        <v>0.61695552004901499</v>
      </c>
      <c r="D42" t="s">
        <v>2059</v>
      </c>
      <c r="E42" t="s">
        <v>2721</v>
      </c>
      <c r="F42" s="8" t="s">
        <v>2722</v>
      </c>
      <c r="G42" s="8" t="s">
        <v>1014</v>
      </c>
      <c r="H42">
        <v>12501</v>
      </c>
      <c r="I42">
        <v>14</v>
      </c>
      <c r="M42" s="8"/>
    </row>
    <row r="43" spans="1:13" x14ac:dyDescent="0.25">
      <c r="A43" t="s">
        <v>50</v>
      </c>
      <c r="B43">
        <v>44136</v>
      </c>
      <c r="C43">
        <v>0.67613929398821504</v>
      </c>
      <c r="D43" t="s">
        <v>2060</v>
      </c>
      <c r="E43" t="s">
        <v>2708</v>
      </c>
      <c r="F43" s="8" t="s">
        <v>2722</v>
      </c>
      <c r="G43" s="8" t="s">
        <v>1014</v>
      </c>
      <c r="H43">
        <v>12890</v>
      </c>
      <c r="I43">
        <v>97</v>
      </c>
      <c r="M43" s="8"/>
    </row>
    <row r="44" spans="1:13" x14ac:dyDescent="0.25">
      <c r="A44" t="s">
        <v>51</v>
      </c>
      <c r="B44">
        <v>44244</v>
      </c>
      <c r="C44">
        <v>0.497308592078751</v>
      </c>
      <c r="D44" t="s">
        <v>2061</v>
      </c>
      <c r="E44" t="s">
        <v>2721</v>
      </c>
      <c r="F44" s="8" t="s">
        <v>2724</v>
      </c>
      <c r="G44" s="8" t="s">
        <v>1013</v>
      </c>
      <c r="H44">
        <v>12959</v>
      </c>
      <c r="I44">
        <v>47</v>
      </c>
      <c r="M44" s="8"/>
    </row>
    <row r="45" spans="1:13" x14ac:dyDescent="0.25">
      <c r="A45" t="s">
        <v>52</v>
      </c>
      <c r="B45">
        <v>44120</v>
      </c>
      <c r="C45">
        <v>0.63443143429767002</v>
      </c>
      <c r="D45" t="s">
        <v>2062</v>
      </c>
      <c r="E45" t="s">
        <v>2721</v>
      </c>
      <c r="F45" s="8" t="s">
        <v>2709</v>
      </c>
      <c r="G45" s="8" t="s">
        <v>1013</v>
      </c>
      <c r="H45">
        <v>12907</v>
      </c>
      <c r="I45">
        <v>21</v>
      </c>
      <c r="M45" s="8"/>
    </row>
    <row r="46" spans="1:13" x14ac:dyDescent="0.25">
      <c r="A46" t="s">
        <v>53</v>
      </c>
      <c r="B46">
        <v>44177</v>
      </c>
      <c r="C46">
        <v>0.37467363336265602</v>
      </c>
      <c r="D46" t="s">
        <v>2063</v>
      </c>
      <c r="E46" t="s">
        <v>2721</v>
      </c>
      <c r="F46" s="8" t="s">
        <v>2725</v>
      </c>
      <c r="G46" s="8" t="s">
        <v>1013</v>
      </c>
      <c r="H46">
        <v>12701</v>
      </c>
      <c r="I46">
        <v>70</v>
      </c>
      <c r="M46" s="8"/>
    </row>
    <row r="47" spans="1:13" x14ac:dyDescent="0.25">
      <c r="A47" t="s">
        <v>54</v>
      </c>
      <c r="B47">
        <v>44096</v>
      </c>
      <c r="C47">
        <v>0.90652265204832905</v>
      </c>
      <c r="D47" t="s">
        <v>2064</v>
      </c>
      <c r="E47" t="s">
        <v>2708</v>
      </c>
      <c r="F47" s="8" t="s">
        <v>2726</v>
      </c>
      <c r="G47" s="8" t="s">
        <v>1013</v>
      </c>
      <c r="H47">
        <v>12607</v>
      </c>
      <c r="I47">
        <v>56</v>
      </c>
      <c r="M47" s="8"/>
    </row>
    <row r="48" spans="1:13" x14ac:dyDescent="0.25">
      <c r="A48" t="s">
        <v>55</v>
      </c>
      <c r="B48">
        <v>44078</v>
      </c>
      <c r="C48">
        <v>0.44616355353181503</v>
      </c>
      <c r="D48" t="s">
        <v>2065</v>
      </c>
      <c r="E48" t="s">
        <v>2708</v>
      </c>
      <c r="F48" s="8" t="s">
        <v>2726</v>
      </c>
      <c r="G48" s="8" t="s">
        <v>1013</v>
      </c>
      <c r="H48">
        <v>12380</v>
      </c>
      <c r="I48">
        <v>93</v>
      </c>
      <c r="M48" s="8"/>
    </row>
    <row r="49" spans="1:13" x14ac:dyDescent="0.25">
      <c r="A49" t="s">
        <v>56</v>
      </c>
      <c r="B49">
        <v>44336</v>
      </c>
      <c r="C49">
        <v>0.67676743436348696</v>
      </c>
      <c r="D49" t="s">
        <v>2066</v>
      </c>
      <c r="E49" t="s">
        <v>2708</v>
      </c>
      <c r="F49" s="8" t="s">
        <v>2727</v>
      </c>
      <c r="G49" s="8" t="s">
        <v>1012</v>
      </c>
      <c r="H49">
        <v>12348</v>
      </c>
      <c r="I49">
        <v>66</v>
      </c>
      <c r="M49" s="8"/>
    </row>
    <row r="50" spans="1:13" x14ac:dyDescent="0.25">
      <c r="A50" t="s">
        <v>57</v>
      </c>
      <c r="B50">
        <v>44256</v>
      </c>
      <c r="C50">
        <v>0.70829966140509804</v>
      </c>
      <c r="D50" t="s">
        <v>2035</v>
      </c>
      <c r="E50" t="s">
        <v>2721</v>
      </c>
      <c r="F50" s="8" t="s">
        <v>2728</v>
      </c>
      <c r="G50" s="8" t="s">
        <v>1012</v>
      </c>
      <c r="H50">
        <v>12748</v>
      </c>
      <c r="I50">
        <v>40</v>
      </c>
      <c r="M50" s="8"/>
    </row>
    <row r="51" spans="1:13" x14ac:dyDescent="0.25">
      <c r="A51" t="s">
        <v>58</v>
      </c>
      <c r="B51">
        <v>44310</v>
      </c>
      <c r="C51">
        <v>0.204437017414039</v>
      </c>
      <c r="D51" t="s">
        <v>2067</v>
      </c>
      <c r="E51" t="s">
        <v>2721</v>
      </c>
      <c r="F51" s="8" t="s">
        <v>2728</v>
      </c>
      <c r="G51" s="8" t="s">
        <v>1012</v>
      </c>
      <c r="H51">
        <v>12290</v>
      </c>
      <c r="I51">
        <v>38</v>
      </c>
      <c r="M51" s="8"/>
    </row>
    <row r="52" spans="1:13" x14ac:dyDescent="0.25">
      <c r="A52" t="s">
        <v>59</v>
      </c>
      <c r="B52">
        <v>44025</v>
      </c>
      <c r="C52">
        <v>0.388426280193783</v>
      </c>
      <c r="D52" t="s">
        <v>2068</v>
      </c>
      <c r="E52" t="s">
        <v>2708</v>
      </c>
      <c r="F52" s="8" t="s">
        <v>2729</v>
      </c>
      <c r="G52" s="8" t="s">
        <v>1012</v>
      </c>
      <c r="H52">
        <v>12378</v>
      </c>
      <c r="I52">
        <v>14</v>
      </c>
      <c r="M52" s="8"/>
    </row>
    <row r="53" spans="1:13" x14ac:dyDescent="0.25">
      <c r="A53" t="s">
        <v>60</v>
      </c>
      <c r="B53">
        <v>44250</v>
      </c>
      <c r="C53">
        <v>0.65075816241394702</v>
      </c>
      <c r="D53" t="s">
        <v>2069</v>
      </c>
      <c r="E53" t="s">
        <v>2708</v>
      </c>
      <c r="F53" s="8" t="s">
        <v>2729</v>
      </c>
      <c r="G53" s="8" t="s">
        <v>1012</v>
      </c>
      <c r="H53">
        <v>12608</v>
      </c>
      <c r="I53">
        <v>76</v>
      </c>
      <c r="M53" s="8"/>
    </row>
    <row r="54" spans="1:13" x14ac:dyDescent="0.25">
      <c r="A54" t="s">
        <v>61</v>
      </c>
      <c r="B54">
        <v>44204</v>
      </c>
      <c r="C54">
        <v>0.49900280664792601</v>
      </c>
      <c r="D54" t="s">
        <v>2070</v>
      </c>
      <c r="E54" t="s">
        <v>2721</v>
      </c>
      <c r="F54" s="8" t="s">
        <v>2729</v>
      </c>
      <c r="G54" s="8" t="s">
        <v>1012</v>
      </c>
      <c r="H54">
        <v>12970</v>
      </c>
      <c r="I54">
        <v>80</v>
      </c>
      <c r="M54" s="8"/>
    </row>
    <row r="55" spans="1:13" x14ac:dyDescent="0.25">
      <c r="A55" t="s">
        <v>62</v>
      </c>
      <c r="B55">
        <v>44145</v>
      </c>
      <c r="C55">
        <v>0.93307667881869505</v>
      </c>
      <c r="D55" t="s">
        <v>2071</v>
      </c>
      <c r="E55" t="s">
        <v>2708</v>
      </c>
      <c r="F55" s="8" t="s">
        <v>2729</v>
      </c>
      <c r="G55" s="8" t="s">
        <v>1012</v>
      </c>
      <c r="H55">
        <v>12652</v>
      </c>
      <c r="I55">
        <v>47</v>
      </c>
      <c r="M55" s="8"/>
    </row>
    <row r="56" spans="1:13" x14ac:dyDescent="0.25">
      <c r="A56" t="s">
        <v>63</v>
      </c>
      <c r="B56">
        <v>44236</v>
      </c>
      <c r="C56">
        <v>0.10095365661497099</v>
      </c>
      <c r="D56" t="s">
        <v>2072</v>
      </c>
      <c r="E56" t="s">
        <v>2721</v>
      </c>
      <c r="F56" s="8" t="s">
        <v>2730</v>
      </c>
      <c r="G56" s="8" t="s">
        <v>1013</v>
      </c>
      <c r="H56">
        <v>12278</v>
      </c>
      <c r="I56">
        <v>66</v>
      </c>
      <c r="M56" s="8"/>
    </row>
    <row r="57" spans="1:13" x14ac:dyDescent="0.25">
      <c r="A57" t="s">
        <v>64</v>
      </c>
      <c r="B57">
        <v>44225</v>
      </c>
      <c r="C57">
        <v>0.65807152234430999</v>
      </c>
      <c r="D57" t="s">
        <v>2073</v>
      </c>
      <c r="E57" t="s">
        <v>2721</v>
      </c>
      <c r="F57" s="8" t="s">
        <v>2730</v>
      </c>
      <c r="G57" s="8" t="s">
        <v>1013</v>
      </c>
      <c r="H57">
        <v>12713</v>
      </c>
      <c r="I57">
        <v>80</v>
      </c>
      <c r="M57" s="8"/>
    </row>
    <row r="58" spans="1:13" x14ac:dyDescent="0.25">
      <c r="A58" t="s">
        <v>65</v>
      </c>
      <c r="B58">
        <v>44311</v>
      </c>
      <c r="C58">
        <v>0.26310160910013403</v>
      </c>
      <c r="D58" t="s">
        <v>2074</v>
      </c>
      <c r="E58" t="s">
        <v>2708</v>
      </c>
      <c r="F58" s="8" t="s">
        <v>2731</v>
      </c>
      <c r="G58" s="8" t="s">
        <v>1012</v>
      </c>
      <c r="H58">
        <v>12495</v>
      </c>
      <c r="I58">
        <v>80</v>
      </c>
      <c r="M58" s="8"/>
    </row>
    <row r="59" spans="1:13" x14ac:dyDescent="0.25">
      <c r="A59" t="s">
        <v>66</v>
      </c>
      <c r="B59">
        <v>44001</v>
      </c>
      <c r="C59">
        <v>0.68643508341084003</v>
      </c>
      <c r="D59" t="s">
        <v>2075</v>
      </c>
      <c r="E59" t="s">
        <v>2721</v>
      </c>
      <c r="F59" s="8" t="s">
        <v>2731</v>
      </c>
      <c r="G59" s="8" t="s">
        <v>1012</v>
      </c>
      <c r="H59">
        <v>12686</v>
      </c>
      <c r="I59">
        <v>79</v>
      </c>
      <c r="M59" s="8"/>
    </row>
    <row r="60" spans="1:13" x14ac:dyDescent="0.25">
      <c r="A60" t="s">
        <v>67</v>
      </c>
      <c r="B60">
        <v>44254</v>
      </c>
      <c r="C60">
        <v>0.86340110018276095</v>
      </c>
      <c r="D60" t="s">
        <v>2076</v>
      </c>
      <c r="E60" t="s">
        <v>2708</v>
      </c>
      <c r="F60" s="8" t="s">
        <v>2731</v>
      </c>
      <c r="G60" s="8" t="s">
        <v>1012</v>
      </c>
      <c r="H60">
        <v>12772</v>
      </c>
      <c r="I60">
        <v>32</v>
      </c>
      <c r="M60" s="8"/>
    </row>
    <row r="61" spans="1:13" x14ac:dyDescent="0.25">
      <c r="A61" t="s">
        <v>68</v>
      </c>
      <c r="B61">
        <v>44110</v>
      </c>
      <c r="C61">
        <v>0.16692080438010001</v>
      </c>
      <c r="D61" t="s">
        <v>2032</v>
      </c>
      <c r="E61" t="s">
        <v>2708</v>
      </c>
      <c r="F61" s="8" t="s">
        <v>2731</v>
      </c>
      <c r="G61" s="8" t="s">
        <v>1012</v>
      </c>
      <c r="H61">
        <v>12462</v>
      </c>
      <c r="I61">
        <v>38</v>
      </c>
      <c r="M61" s="8"/>
    </row>
    <row r="62" spans="1:13" x14ac:dyDescent="0.25">
      <c r="A62" t="s">
        <v>69</v>
      </c>
      <c r="B62">
        <v>44192</v>
      </c>
      <c r="C62">
        <v>0.46954614320079702</v>
      </c>
      <c r="D62" t="s">
        <v>2077</v>
      </c>
      <c r="E62" t="s">
        <v>2721</v>
      </c>
      <c r="F62" s="8" t="s">
        <v>2731</v>
      </c>
      <c r="G62" s="8" t="s">
        <v>1012</v>
      </c>
      <c r="H62">
        <v>12594</v>
      </c>
      <c r="I62">
        <v>33</v>
      </c>
      <c r="M62" s="8"/>
    </row>
    <row r="63" spans="1:13" x14ac:dyDescent="0.25">
      <c r="A63" t="s">
        <v>70</v>
      </c>
      <c r="B63">
        <v>44086</v>
      </c>
      <c r="C63">
        <v>0.37944776366112298</v>
      </c>
      <c r="D63" t="s">
        <v>2078</v>
      </c>
      <c r="E63" t="s">
        <v>2708</v>
      </c>
      <c r="F63" s="8" t="s">
        <v>2731</v>
      </c>
      <c r="G63" s="8" t="s">
        <v>1012</v>
      </c>
      <c r="H63">
        <v>12851</v>
      </c>
      <c r="I63">
        <v>64</v>
      </c>
      <c r="M63" s="8"/>
    </row>
    <row r="64" spans="1:13" x14ac:dyDescent="0.25">
      <c r="A64" t="s">
        <v>71</v>
      </c>
      <c r="B64">
        <v>44141</v>
      </c>
      <c r="C64">
        <v>0.64453853913641501</v>
      </c>
      <c r="D64" t="s">
        <v>2079</v>
      </c>
      <c r="E64" t="s">
        <v>2708</v>
      </c>
      <c r="F64" s="8" t="s">
        <v>2731</v>
      </c>
      <c r="G64" s="8" t="s">
        <v>1012</v>
      </c>
      <c r="H64">
        <v>12681</v>
      </c>
      <c r="I64">
        <v>21</v>
      </c>
      <c r="M64" s="8"/>
    </row>
    <row r="65" spans="1:13" x14ac:dyDescent="0.25">
      <c r="A65" t="s">
        <v>72</v>
      </c>
      <c r="B65">
        <v>44155</v>
      </c>
      <c r="C65">
        <v>0.89859577502217203</v>
      </c>
      <c r="D65" t="s">
        <v>2080</v>
      </c>
      <c r="E65" t="s">
        <v>2721</v>
      </c>
      <c r="F65" s="8" t="s">
        <v>2709</v>
      </c>
      <c r="G65" s="8" t="s">
        <v>1012</v>
      </c>
      <c r="H65">
        <v>12542</v>
      </c>
      <c r="I65">
        <v>35</v>
      </c>
      <c r="M65" s="8"/>
    </row>
    <row r="66" spans="1:13" x14ac:dyDescent="0.25">
      <c r="A66" t="s">
        <v>73</v>
      </c>
      <c r="B66">
        <v>44022</v>
      </c>
      <c r="C66">
        <v>0.37648097906741501</v>
      </c>
      <c r="D66" t="s">
        <v>2081</v>
      </c>
      <c r="E66" t="s">
        <v>2708</v>
      </c>
      <c r="F66" s="8" t="s">
        <v>2709</v>
      </c>
      <c r="G66" s="8" t="s">
        <v>1012</v>
      </c>
      <c r="H66">
        <v>12855</v>
      </c>
      <c r="I66">
        <v>65</v>
      </c>
      <c r="M66" s="8"/>
    </row>
    <row r="67" spans="1:13" x14ac:dyDescent="0.25">
      <c r="A67" t="s">
        <v>74</v>
      </c>
      <c r="B67">
        <v>44062</v>
      </c>
      <c r="C67">
        <v>0.15261820181469499</v>
      </c>
      <c r="D67" t="s">
        <v>2030</v>
      </c>
      <c r="E67" t="s">
        <v>2708</v>
      </c>
      <c r="F67" s="8" t="s">
        <v>2709</v>
      </c>
      <c r="G67" s="8" t="s">
        <v>1012</v>
      </c>
      <c r="H67">
        <v>12844</v>
      </c>
      <c r="I67">
        <v>66</v>
      </c>
      <c r="M67" s="8"/>
    </row>
    <row r="68" spans="1:13" x14ac:dyDescent="0.25">
      <c r="A68" t="s">
        <v>75</v>
      </c>
      <c r="B68">
        <v>44171</v>
      </c>
      <c r="C68">
        <v>0.66523863194479504</v>
      </c>
      <c r="D68" t="s">
        <v>2082</v>
      </c>
      <c r="E68" t="s">
        <v>2708</v>
      </c>
      <c r="F68" s="8" t="s">
        <v>2709</v>
      </c>
      <c r="G68" s="8" t="s">
        <v>1012</v>
      </c>
      <c r="H68">
        <v>12825</v>
      </c>
      <c r="I68">
        <v>51</v>
      </c>
      <c r="M68" s="8"/>
    </row>
    <row r="69" spans="1:13" x14ac:dyDescent="0.25">
      <c r="A69" t="s">
        <v>76</v>
      </c>
      <c r="B69">
        <v>44187</v>
      </c>
      <c r="C69">
        <v>0.883903206022707</v>
      </c>
      <c r="D69" t="s">
        <v>2055</v>
      </c>
      <c r="E69" t="s">
        <v>2721</v>
      </c>
      <c r="F69" s="8" t="s">
        <v>2732</v>
      </c>
      <c r="G69" s="8" t="s">
        <v>1014</v>
      </c>
      <c r="H69">
        <v>12797</v>
      </c>
      <c r="I69">
        <v>26</v>
      </c>
      <c r="M69" s="8"/>
    </row>
    <row r="70" spans="1:13" x14ac:dyDescent="0.25">
      <c r="A70" t="s">
        <v>77</v>
      </c>
      <c r="B70">
        <v>44269</v>
      </c>
      <c r="C70">
        <v>0.81522630761349102</v>
      </c>
      <c r="D70" t="s">
        <v>2083</v>
      </c>
      <c r="E70" t="s">
        <v>2721</v>
      </c>
      <c r="F70" s="8" t="s">
        <v>2733</v>
      </c>
      <c r="G70" s="8" t="s">
        <v>1013</v>
      </c>
      <c r="H70">
        <v>12809</v>
      </c>
      <c r="I70">
        <v>20</v>
      </c>
      <c r="M70" s="8"/>
    </row>
    <row r="71" spans="1:13" x14ac:dyDescent="0.25">
      <c r="A71" t="s">
        <v>78</v>
      </c>
      <c r="B71">
        <v>44221</v>
      </c>
      <c r="C71">
        <v>0.67825133568999596</v>
      </c>
      <c r="D71" t="s">
        <v>2084</v>
      </c>
      <c r="E71" t="s">
        <v>2721</v>
      </c>
      <c r="F71" s="8" t="s">
        <v>2733</v>
      </c>
      <c r="G71" s="8" t="s">
        <v>1013</v>
      </c>
      <c r="H71">
        <v>12470</v>
      </c>
      <c r="I71">
        <v>57</v>
      </c>
      <c r="M71" s="8"/>
    </row>
    <row r="72" spans="1:13" x14ac:dyDescent="0.25">
      <c r="A72" t="s">
        <v>79</v>
      </c>
      <c r="B72">
        <v>44134</v>
      </c>
      <c r="C72">
        <v>8.2310055985396105E-2</v>
      </c>
      <c r="D72" t="s">
        <v>2085</v>
      </c>
      <c r="E72" t="s">
        <v>2721</v>
      </c>
      <c r="F72" s="8" t="s">
        <v>2734</v>
      </c>
      <c r="G72" s="8" t="s">
        <v>1012</v>
      </c>
      <c r="H72">
        <v>12478</v>
      </c>
      <c r="I72">
        <v>69</v>
      </c>
      <c r="M72" s="8"/>
    </row>
    <row r="73" spans="1:13" x14ac:dyDescent="0.25">
      <c r="A73" t="s">
        <v>80</v>
      </c>
      <c r="B73">
        <v>44200</v>
      </c>
      <c r="C73">
        <v>0.98101975677439002</v>
      </c>
      <c r="D73" t="s">
        <v>2086</v>
      </c>
      <c r="E73" t="s">
        <v>2708</v>
      </c>
      <c r="F73" s="8" t="s">
        <v>2730</v>
      </c>
      <c r="G73" s="8" t="s">
        <v>1012</v>
      </c>
      <c r="H73">
        <v>12445</v>
      </c>
      <c r="I73">
        <v>60</v>
      </c>
      <c r="M73" s="8"/>
    </row>
    <row r="74" spans="1:13" x14ac:dyDescent="0.25">
      <c r="A74" t="s">
        <v>81</v>
      </c>
      <c r="B74">
        <v>44358</v>
      </c>
      <c r="C74">
        <v>3.5339201012233597E-2</v>
      </c>
      <c r="D74" t="s">
        <v>2035</v>
      </c>
      <c r="E74" t="s">
        <v>2721</v>
      </c>
      <c r="F74" s="8" t="s">
        <v>2735</v>
      </c>
      <c r="G74" s="8" t="s">
        <v>1012</v>
      </c>
      <c r="H74">
        <v>12586</v>
      </c>
      <c r="I74">
        <v>95</v>
      </c>
      <c r="M74" s="8"/>
    </row>
    <row r="75" spans="1:13" x14ac:dyDescent="0.25">
      <c r="A75" t="s">
        <v>82</v>
      </c>
      <c r="B75">
        <v>44230</v>
      </c>
      <c r="C75">
        <v>0.32303237686457897</v>
      </c>
      <c r="D75" t="s">
        <v>2034</v>
      </c>
      <c r="E75" t="s">
        <v>2721</v>
      </c>
      <c r="F75" s="8" t="s">
        <v>2736</v>
      </c>
      <c r="G75" s="8" t="s">
        <v>1012</v>
      </c>
      <c r="H75">
        <v>12987</v>
      </c>
      <c r="I75">
        <v>87</v>
      </c>
      <c r="M75" s="8"/>
    </row>
    <row r="76" spans="1:13" x14ac:dyDescent="0.25">
      <c r="A76" t="s">
        <v>83</v>
      </c>
      <c r="B76">
        <v>44327</v>
      </c>
      <c r="C76">
        <v>0.65738334708968604</v>
      </c>
      <c r="D76" t="s">
        <v>2087</v>
      </c>
      <c r="E76" t="s">
        <v>2721</v>
      </c>
      <c r="F76" s="8" t="s">
        <v>2736</v>
      </c>
      <c r="G76" s="8" t="s">
        <v>1012</v>
      </c>
      <c r="H76">
        <v>12571</v>
      </c>
      <c r="I76">
        <v>10</v>
      </c>
      <c r="M76" s="8"/>
    </row>
    <row r="77" spans="1:13" x14ac:dyDescent="0.25">
      <c r="A77" t="s">
        <v>84</v>
      </c>
      <c r="B77">
        <v>44214</v>
      </c>
      <c r="C77">
        <v>0.506468404701374</v>
      </c>
      <c r="D77" t="s">
        <v>2088</v>
      </c>
      <c r="E77" t="s">
        <v>2708</v>
      </c>
      <c r="F77" s="8" t="s">
        <v>2736</v>
      </c>
      <c r="G77" s="8" t="s">
        <v>1012</v>
      </c>
      <c r="H77">
        <v>13133</v>
      </c>
      <c r="I77">
        <v>96</v>
      </c>
      <c r="M77" s="8"/>
    </row>
    <row r="78" spans="1:13" x14ac:dyDescent="0.25">
      <c r="A78" t="s">
        <v>85</v>
      </c>
      <c r="B78">
        <v>44111</v>
      </c>
      <c r="C78">
        <v>0.42428273445818898</v>
      </c>
      <c r="D78" t="s">
        <v>2089</v>
      </c>
      <c r="E78" t="s">
        <v>2708</v>
      </c>
      <c r="F78" s="8" t="s">
        <v>2722</v>
      </c>
      <c r="G78" s="8" t="s">
        <v>1013</v>
      </c>
      <c r="H78">
        <v>12879</v>
      </c>
      <c r="I78">
        <v>62</v>
      </c>
      <c r="M78" s="8"/>
    </row>
    <row r="79" spans="1:13" x14ac:dyDescent="0.25">
      <c r="A79" t="s">
        <v>86</v>
      </c>
      <c r="B79">
        <v>44000</v>
      </c>
      <c r="C79">
        <v>0.87216717480720196</v>
      </c>
      <c r="D79" t="s">
        <v>2090</v>
      </c>
      <c r="E79" t="s">
        <v>2721</v>
      </c>
      <c r="F79" s="8" t="s">
        <v>2722</v>
      </c>
      <c r="G79" s="8" t="s">
        <v>1013</v>
      </c>
      <c r="H79">
        <v>12348</v>
      </c>
      <c r="I79">
        <v>70</v>
      </c>
      <c r="M79" s="8"/>
    </row>
    <row r="80" spans="1:13" x14ac:dyDescent="0.25">
      <c r="A80" t="s">
        <v>87</v>
      </c>
      <c r="B80">
        <v>44226</v>
      </c>
      <c r="C80">
        <v>9.2245640622260996E-2</v>
      </c>
      <c r="D80" t="s">
        <v>2091</v>
      </c>
      <c r="E80" t="s">
        <v>2721</v>
      </c>
      <c r="F80" s="8" t="s">
        <v>2722</v>
      </c>
      <c r="G80" s="8" t="s">
        <v>1013</v>
      </c>
      <c r="H80">
        <v>13012</v>
      </c>
      <c r="I80">
        <v>28</v>
      </c>
      <c r="M80" s="8"/>
    </row>
    <row r="81" spans="1:13" x14ac:dyDescent="0.25">
      <c r="F81" s="8"/>
      <c r="G81" s="8"/>
      <c r="M81" s="8"/>
    </row>
    <row r="82" spans="1:13" x14ac:dyDescent="0.25">
      <c r="A82" t="s">
        <v>88</v>
      </c>
      <c r="B82">
        <v>44330</v>
      </c>
      <c r="C82">
        <v>0.32910209713852301</v>
      </c>
      <c r="D82" t="s">
        <v>2092</v>
      </c>
      <c r="E82" t="s">
        <v>2708</v>
      </c>
      <c r="F82" s="8" t="s">
        <v>2722</v>
      </c>
      <c r="G82" s="8" t="s">
        <v>1012</v>
      </c>
      <c r="H82">
        <v>12684</v>
      </c>
      <c r="I82">
        <v>35</v>
      </c>
      <c r="M82" s="8"/>
    </row>
    <row r="83" spans="1:13" x14ac:dyDescent="0.25">
      <c r="A83" t="s">
        <v>89</v>
      </c>
      <c r="B83">
        <v>44358</v>
      </c>
      <c r="C83">
        <v>0.229443865691909</v>
      </c>
      <c r="D83" t="s">
        <v>2085</v>
      </c>
      <c r="E83" t="s">
        <v>2721</v>
      </c>
      <c r="F83" s="8" t="s">
        <v>2737</v>
      </c>
      <c r="G83" s="8" t="s">
        <v>1013</v>
      </c>
      <c r="H83">
        <v>12608</v>
      </c>
      <c r="I83">
        <v>81</v>
      </c>
      <c r="M83" s="8"/>
    </row>
    <row r="84" spans="1:13" x14ac:dyDescent="0.25">
      <c r="A84" t="s">
        <v>90</v>
      </c>
      <c r="B84">
        <v>44236</v>
      </c>
      <c r="C84">
        <v>0.65675169160465696</v>
      </c>
      <c r="D84" t="s">
        <v>2093</v>
      </c>
      <c r="E84" t="s">
        <v>2721</v>
      </c>
      <c r="F84" s="8" t="s">
        <v>2737</v>
      </c>
      <c r="G84" s="8" t="s">
        <v>1013</v>
      </c>
      <c r="H84">
        <v>12963</v>
      </c>
      <c r="I84">
        <v>60</v>
      </c>
      <c r="M84" s="8"/>
    </row>
    <row r="85" spans="1:13" x14ac:dyDescent="0.25">
      <c r="A85" t="s">
        <v>91</v>
      </c>
      <c r="B85">
        <v>44239</v>
      </c>
      <c r="C85">
        <v>0.58348594845491897</v>
      </c>
      <c r="D85" t="s">
        <v>2044</v>
      </c>
      <c r="E85" t="s">
        <v>2721</v>
      </c>
      <c r="F85" s="8" t="s">
        <v>2717</v>
      </c>
      <c r="G85" s="8" t="s">
        <v>1012</v>
      </c>
      <c r="H85">
        <v>12176</v>
      </c>
      <c r="I85">
        <v>70</v>
      </c>
      <c r="M85" s="8"/>
    </row>
    <row r="86" spans="1:13" x14ac:dyDescent="0.25">
      <c r="A86" t="s">
        <v>92</v>
      </c>
      <c r="B86">
        <v>44338</v>
      </c>
      <c r="C86">
        <v>0.87337132181063803</v>
      </c>
      <c r="D86" t="s">
        <v>2094</v>
      </c>
      <c r="E86" t="s">
        <v>2708</v>
      </c>
      <c r="F86" s="8" t="s">
        <v>2717</v>
      </c>
      <c r="G86" s="8" t="s">
        <v>1012</v>
      </c>
      <c r="H86">
        <v>12346</v>
      </c>
      <c r="I86">
        <v>63</v>
      </c>
      <c r="M86" s="8"/>
    </row>
    <row r="87" spans="1:13" x14ac:dyDescent="0.25">
      <c r="A87" t="s">
        <v>93</v>
      </c>
      <c r="B87">
        <v>44094</v>
      </c>
      <c r="C87">
        <v>0.89944421743746905</v>
      </c>
      <c r="D87" t="s">
        <v>2095</v>
      </c>
      <c r="E87" t="s">
        <v>2708</v>
      </c>
      <c r="F87" s="8" t="s">
        <v>2738</v>
      </c>
      <c r="G87" s="8" t="s">
        <v>1013</v>
      </c>
      <c r="H87">
        <v>12258</v>
      </c>
      <c r="I87">
        <v>98</v>
      </c>
      <c r="M87" s="8"/>
    </row>
    <row r="88" spans="1:13" x14ac:dyDescent="0.25">
      <c r="A88" t="s">
        <v>94</v>
      </c>
      <c r="B88">
        <v>44187</v>
      </c>
      <c r="C88">
        <v>0.98394337638058804</v>
      </c>
      <c r="D88" t="s">
        <v>2096</v>
      </c>
      <c r="E88" t="s">
        <v>2708</v>
      </c>
      <c r="F88" s="8" t="s">
        <v>2732</v>
      </c>
      <c r="G88" s="8" t="s">
        <v>1014</v>
      </c>
      <c r="H88">
        <v>12544</v>
      </c>
      <c r="I88">
        <v>63</v>
      </c>
      <c r="M88" s="8"/>
    </row>
    <row r="89" spans="1:13" x14ac:dyDescent="0.25">
      <c r="A89" t="s">
        <v>95</v>
      </c>
      <c r="B89">
        <v>44352</v>
      </c>
      <c r="C89">
        <v>0.39873337723415497</v>
      </c>
      <c r="D89" t="s">
        <v>2097</v>
      </c>
      <c r="E89" t="s">
        <v>2721</v>
      </c>
      <c r="F89" s="8" t="s">
        <v>2739</v>
      </c>
      <c r="G89" s="8" t="s">
        <v>1012</v>
      </c>
      <c r="H89">
        <v>12229</v>
      </c>
      <c r="I89">
        <v>27</v>
      </c>
      <c r="M89" s="8"/>
    </row>
    <row r="90" spans="1:13" x14ac:dyDescent="0.25">
      <c r="A90" t="s">
        <v>96</v>
      </c>
      <c r="B90">
        <v>44029</v>
      </c>
      <c r="C90">
        <v>0.78620285923604305</v>
      </c>
      <c r="D90" t="s">
        <v>2094</v>
      </c>
      <c r="E90" t="s">
        <v>2721</v>
      </c>
      <c r="F90" s="8" t="s">
        <v>2740</v>
      </c>
      <c r="G90" s="8" t="s">
        <v>1012</v>
      </c>
      <c r="H90">
        <v>13023</v>
      </c>
      <c r="I90">
        <v>48</v>
      </c>
      <c r="M90" s="8"/>
    </row>
    <row r="91" spans="1:13" x14ac:dyDescent="0.25">
      <c r="A91" t="s">
        <v>97</v>
      </c>
      <c r="B91">
        <v>44064</v>
      </c>
      <c r="C91">
        <v>0.77400765745498001</v>
      </c>
      <c r="D91" t="s">
        <v>2098</v>
      </c>
      <c r="E91" t="s">
        <v>2708</v>
      </c>
      <c r="F91" s="8" t="s">
        <v>2740</v>
      </c>
      <c r="G91" s="8" t="s">
        <v>1012</v>
      </c>
      <c r="H91">
        <v>12688</v>
      </c>
      <c r="I91">
        <v>98</v>
      </c>
      <c r="M91" s="8"/>
    </row>
    <row r="92" spans="1:13" x14ac:dyDescent="0.25">
      <c r="A92" t="s">
        <v>98</v>
      </c>
      <c r="B92">
        <v>44364</v>
      </c>
      <c r="C92">
        <v>0.80068440610102998</v>
      </c>
      <c r="D92" t="s">
        <v>2063</v>
      </c>
      <c r="E92" t="s">
        <v>2708</v>
      </c>
      <c r="F92" s="8" t="s">
        <v>2722</v>
      </c>
      <c r="G92" s="8" t="s">
        <v>1014</v>
      </c>
      <c r="H92">
        <v>12935</v>
      </c>
      <c r="I92">
        <v>40</v>
      </c>
      <c r="M92" s="8"/>
    </row>
    <row r="93" spans="1:13" x14ac:dyDescent="0.25">
      <c r="A93" t="s">
        <v>99</v>
      </c>
      <c r="B93">
        <v>44323</v>
      </c>
      <c r="C93">
        <v>0.80366113046017895</v>
      </c>
      <c r="D93" t="s">
        <v>2099</v>
      </c>
      <c r="E93" t="s">
        <v>2708</v>
      </c>
      <c r="F93" s="8" t="s">
        <v>2709</v>
      </c>
      <c r="G93" s="8" t="s">
        <v>1013</v>
      </c>
      <c r="H93">
        <v>12191</v>
      </c>
      <c r="I93">
        <v>91</v>
      </c>
      <c r="M93" s="8"/>
    </row>
    <row r="94" spans="1:13" x14ac:dyDescent="0.25">
      <c r="A94" t="s">
        <v>100</v>
      </c>
      <c r="B94">
        <v>44001</v>
      </c>
      <c r="C94">
        <v>6.7771651472791405E-2</v>
      </c>
      <c r="D94" t="s">
        <v>2100</v>
      </c>
      <c r="E94" t="s">
        <v>2721</v>
      </c>
      <c r="F94" s="8" t="s">
        <v>2709</v>
      </c>
      <c r="G94" s="8" t="s">
        <v>1013</v>
      </c>
      <c r="H94">
        <v>12672</v>
      </c>
      <c r="I94">
        <v>63</v>
      </c>
      <c r="M94" s="8"/>
    </row>
    <row r="95" spans="1:13" x14ac:dyDescent="0.25">
      <c r="A95" t="s">
        <v>101</v>
      </c>
      <c r="B95">
        <v>44175</v>
      </c>
      <c r="C95">
        <v>0.16345188255446899</v>
      </c>
      <c r="D95" t="s">
        <v>2064</v>
      </c>
      <c r="E95" t="s">
        <v>2721</v>
      </c>
      <c r="F95" s="8" t="s">
        <v>2709</v>
      </c>
      <c r="G95" s="8" t="s">
        <v>1013</v>
      </c>
      <c r="H95">
        <v>13019</v>
      </c>
      <c r="I95">
        <v>52</v>
      </c>
      <c r="M95" s="8"/>
    </row>
    <row r="96" spans="1:13" x14ac:dyDescent="0.25">
      <c r="A96" t="s">
        <v>102</v>
      </c>
      <c r="B96">
        <v>44136</v>
      </c>
      <c r="C96">
        <v>0.99336466306284799</v>
      </c>
      <c r="D96" t="s">
        <v>2101</v>
      </c>
      <c r="E96" t="s">
        <v>2721</v>
      </c>
      <c r="F96" s="8" t="s">
        <v>2741</v>
      </c>
      <c r="G96" s="8" t="s">
        <v>1012</v>
      </c>
      <c r="H96">
        <v>12370</v>
      </c>
      <c r="I96">
        <v>70</v>
      </c>
      <c r="M96" s="8"/>
    </row>
    <row r="97" spans="1:13" x14ac:dyDescent="0.25">
      <c r="A97" t="s">
        <v>103</v>
      </c>
      <c r="B97">
        <v>44028</v>
      </c>
      <c r="C97">
        <v>0.43513617988674202</v>
      </c>
      <c r="D97" t="s">
        <v>2092</v>
      </c>
      <c r="E97" t="s">
        <v>2708</v>
      </c>
      <c r="F97" s="8" t="s">
        <v>2741</v>
      </c>
      <c r="G97" s="8" t="s">
        <v>1012</v>
      </c>
      <c r="H97">
        <v>12156</v>
      </c>
      <c r="I97">
        <v>68</v>
      </c>
      <c r="M97" s="8"/>
    </row>
    <row r="98" spans="1:13" x14ac:dyDescent="0.25">
      <c r="A98" t="s">
        <v>104</v>
      </c>
      <c r="B98">
        <v>44210</v>
      </c>
      <c r="C98">
        <v>0.88766860507415102</v>
      </c>
      <c r="D98" t="s">
        <v>2102</v>
      </c>
      <c r="E98" t="s">
        <v>2708</v>
      </c>
      <c r="F98" s="8" t="s">
        <v>2741</v>
      </c>
      <c r="G98" s="8" t="s">
        <v>1012</v>
      </c>
      <c r="H98">
        <v>12337</v>
      </c>
      <c r="I98">
        <v>57</v>
      </c>
      <c r="M98" s="8"/>
    </row>
    <row r="99" spans="1:13" x14ac:dyDescent="0.25">
      <c r="A99" t="s">
        <v>105</v>
      </c>
      <c r="B99">
        <v>44215</v>
      </c>
      <c r="C99">
        <v>0.741068889346021</v>
      </c>
      <c r="D99" t="s">
        <v>2103</v>
      </c>
      <c r="E99" t="s">
        <v>2721</v>
      </c>
      <c r="F99" s="8" t="s">
        <v>2742</v>
      </c>
      <c r="G99" s="8" t="s">
        <v>1014</v>
      </c>
      <c r="H99">
        <v>12150</v>
      </c>
      <c r="I99">
        <v>100</v>
      </c>
      <c r="M99" s="8"/>
    </row>
    <row r="100" spans="1:13" x14ac:dyDescent="0.25">
      <c r="A100" t="s">
        <v>106</v>
      </c>
      <c r="B100">
        <v>44156</v>
      </c>
      <c r="C100">
        <v>0.55373909290399403</v>
      </c>
      <c r="D100" t="s">
        <v>2104</v>
      </c>
      <c r="E100" t="s">
        <v>2708</v>
      </c>
      <c r="F100" s="8" t="s">
        <v>2730</v>
      </c>
      <c r="G100" s="8" t="s">
        <v>1014</v>
      </c>
      <c r="H100">
        <v>12272</v>
      </c>
      <c r="I100">
        <v>74</v>
      </c>
      <c r="M100" s="8"/>
    </row>
    <row r="101" spans="1:13" x14ac:dyDescent="0.25">
      <c r="A101" t="s">
        <v>107</v>
      </c>
      <c r="B101">
        <v>44222</v>
      </c>
      <c r="C101">
        <v>0.56183454427732604</v>
      </c>
      <c r="D101" t="s">
        <v>2105</v>
      </c>
      <c r="E101" t="s">
        <v>2721</v>
      </c>
      <c r="F101" s="8" t="s">
        <v>2717</v>
      </c>
      <c r="G101" s="8" t="s">
        <v>1012</v>
      </c>
      <c r="H101">
        <v>12649</v>
      </c>
      <c r="I101">
        <v>39</v>
      </c>
      <c r="M101" s="8"/>
    </row>
    <row r="102" spans="1:13" x14ac:dyDescent="0.25">
      <c r="A102" t="s">
        <v>108</v>
      </c>
      <c r="B102">
        <v>44117</v>
      </c>
      <c r="C102">
        <v>0.10636621649194999</v>
      </c>
      <c r="D102" t="s">
        <v>2106</v>
      </c>
      <c r="E102" t="s">
        <v>2721</v>
      </c>
      <c r="F102" s="8" t="s">
        <v>2743</v>
      </c>
      <c r="G102" s="8" t="s">
        <v>1013</v>
      </c>
      <c r="H102">
        <v>12407</v>
      </c>
      <c r="I102">
        <v>70</v>
      </c>
      <c r="M102" s="8"/>
    </row>
    <row r="103" spans="1:13" x14ac:dyDescent="0.25">
      <c r="A103" t="s">
        <v>109</v>
      </c>
      <c r="B103">
        <v>44147</v>
      </c>
      <c r="C103">
        <v>0.122009411100535</v>
      </c>
      <c r="D103" t="s">
        <v>2071</v>
      </c>
      <c r="E103" t="s">
        <v>2721</v>
      </c>
      <c r="F103" s="8" t="s">
        <v>2732</v>
      </c>
      <c r="G103" s="8" t="s">
        <v>1014</v>
      </c>
      <c r="H103">
        <v>12256</v>
      </c>
      <c r="I103">
        <v>28</v>
      </c>
      <c r="M103" s="8"/>
    </row>
    <row r="104" spans="1:13" x14ac:dyDescent="0.25">
      <c r="A104" t="s">
        <v>110</v>
      </c>
      <c r="B104">
        <v>44004</v>
      </c>
      <c r="C104">
        <v>0.81360955262137402</v>
      </c>
      <c r="D104" t="s">
        <v>2045</v>
      </c>
      <c r="E104" t="s">
        <v>2721</v>
      </c>
      <c r="F104" s="8" t="s">
        <v>2732</v>
      </c>
      <c r="G104" s="8" t="s">
        <v>1014</v>
      </c>
      <c r="H104">
        <v>12422</v>
      </c>
      <c r="I104">
        <v>19</v>
      </c>
      <c r="M104" s="8"/>
    </row>
    <row r="105" spans="1:13" x14ac:dyDescent="0.25">
      <c r="A105" t="s">
        <v>111</v>
      </c>
      <c r="B105">
        <v>44244</v>
      </c>
      <c r="C105">
        <v>0.66365982908363197</v>
      </c>
      <c r="D105" t="s">
        <v>2107</v>
      </c>
      <c r="E105" t="s">
        <v>2721</v>
      </c>
      <c r="F105" s="8" t="s">
        <v>2732</v>
      </c>
      <c r="G105" s="8" t="s">
        <v>1014</v>
      </c>
      <c r="H105">
        <v>12966</v>
      </c>
      <c r="I105">
        <v>58</v>
      </c>
      <c r="M105" s="8"/>
    </row>
    <row r="106" spans="1:13" x14ac:dyDescent="0.25">
      <c r="F106" s="8"/>
      <c r="G106" s="8"/>
      <c r="M106" s="8"/>
    </row>
    <row r="107" spans="1:13" x14ac:dyDescent="0.25">
      <c r="A107" t="s">
        <v>112</v>
      </c>
      <c r="B107">
        <v>44142</v>
      </c>
      <c r="C107">
        <v>0.38260064294990798</v>
      </c>
      <c r="D107" t="s">
        <v>2108</v>
      </c>
      <c r="E107" t="s">
        <v>2708</v>
      </c>
      <c r="F107" s="8" t="s">
        <v>2740</v>
      </c>
      <c r="G107" s="8" t="s">
        <v>1012</v>
      </c>
      <c r="H107">
        <v>12501</v>
      </c>
      <c r="I107">
        <v>53</v>
      </c>
      <c r="M107" s="8"/>
    </row>
    <row r="108" spans="1:13" x14ac:dyDescent="0.25">
      <c r="A108" t="s">
        <v>113</v>
      </c>
      <c r="B108">
        <v>44067</v>
      </c>
      <c r="C108">
        <v>0.50932674556303303</v>
      </c>
      <c r="D108" t="s">
        <v>2035</v>
      </c>
      <c r="E108" t="s">
        <v>2708</v>
      </c>
      <c r="F108" s="8" t="s">
        <v>2744</v>
      </c>
      <c r="G108" s="8" t="s">
        <v>1012</v>
      </c>
      <c r="H108">
        <v>12942</v>
      </c>
      <c r="I108">
        <v>94</v>
      </c>
      <c r="M108" s="8"/>
    </row>
    <row r="109" spans="1:13" x14ac:dyDescent="0.25">
      <c r="A109" t="s">
        <v>114</v>
      </c>
      <c r="B109">
        <v>44183</v>
      </c>
      <c r="C109">
        <v>0.195863362526907</v>
      </c>
      <c r="D109" t="s">
        <v>2109</v>
      </c>
      <c r="E109" t="s">
        <v>2708</v>
      </c>
      <c r="F109" s="8" t="s">
        <v>2744</v>
      </c>
      <c r="G109" s="8" t="s">
        <v>1012</v>
      </c>
      <c r="H109">
        <v>12715</v>
      </c>
      <c r="I109">
        <v>88</v>
      </c>
      <c r="M109" s="8"/>
    </row>
    <row r="110" spans="1:13" x14ac:dyDescent="0.25">
      <c r="A110" t="s">
        <v>115</v>
      </c>
      <c r="B110">
        <v>44256</v>
      </c>
      <c r="C110">
        <v>0.80398613357731896</v>
      </c>
      <c r="D110" t="s">
        <v>2036</v>
      </c>
      <c r="E110" t="s">
        <v>2721</v>
      </c>
      <c r="F110" s="8" t="s">
        <v>2744</v>
      </c>
      <c r="G110" s="8" t="s">
        <v>1012</v>
      </c>
      <c r="H110">
        <v>12511</v>
      </c>
      <c r="I110">
        <v>45</v>
      </c>
      <c r="M110" s="8"/>
    </row>
    <row r="111" spans="1:13" x14ac:dyDescent="0.25">
      <c r="A111" t="s">
        <v>116</v>
      </c>
      <c r="B111">
        <v>44110</v>
      </c>
      <c r="C111">
        <v>0.55529675138462198</v>
      </c>
      <c r="D111" t="s">
        <v>2110</v>
      </c>
      <c r="E111" t="s">
        <v>2721</v>
      </c>
      <c r="F111" s="8" t="s">
        <v>2745</v>
      </c>
      <c r="G111" s="8" t="s">
        <v>1012</v>
      </c>
      <c r="H111">
        <v>12775</v>
      </c>
      <c r="I111">
        <v>97</v>
      </c>
      <c r="M111" s="8"/>
    </row>
    <row r="112" spans="1:13" x14ac:dyDescent="0.25">
      <c r="A112" t="s">
        <v>117</v>
      </c>
      <c r="B112">
        <v>44039</v>
      </c>
      <c r="C112">
        <v>0.56965598002834905</v>
      </c>
      <c r="D112" t="s">
        <v>2111</v>
      </c>
      <c r="E112" t="s">
        <v>2708</v>
      </c>
      <c r="F112" s="8" t="s">
        <v>2745</v>
      </c>
      <c r="G112" s="8" t="s">
        <v>1012</v>
      </c>
      <c r="H112">
        <v>12442</v>
      </c>
      <c r="I112">
        <v>82</v>
      </c>
      <c r="M112" s="8"/>
    </row>
    <row r="113" spans="1:13" x14ac:dyDescent="0.25">
      <c r="A113" t="s">
        <v>118</v>
      </c>
      <c r="B113">
        <v>44110</v>
      </c>
      <c r="C113">
        <v>0.68272450015032105</v>
      </c>
      <c r="D113" t="s">
        <v>2086</v>
      </c>
      <c r="E113" t="s">
        <v>2708</v>
      </c>
      <c r="F113" s="8" t="s">
        <v>2745</v>
      </c>
      <c r="G113" s="8" t="s">
        <v>1012</v>
      </c>
      <c r="H113">
        <v>13019</v>
      </c>
      <c r="I113">
        <v>64</v>
      </c>
      <c r="M113" s="8"/>
    </row>
    <row r="114" spans="1:13" x14ac:dyDescent="0.25">
      <c r="A114" t="s">
        <v>119</v>
      </c>
      <c r="B114">
        <v>44100</v>
      </c>
      <c r="C114">
        <v>0.96656658569994003</v>
      </c>
      <c r="D114" t="s">
        <v>2095</v>
      </c>
      <c r="E114" t="s">
        <v>2708</v>
      </c>
      <c r="F114" s="8" t="s">
        <v>2746</v>
      </c>
      <c r="G114" s="8" t="s">
        <v>1014</v>
      </c>
      <c r="H114">
        <v>12636</v>
      </c>
      <c r="I114">
        <v>40</v>
      </c>
      <c r="M114" s="8"/>
    </row>
    <row r="115" spans="1:13" x14ac:dyDescent="0.25">
      <c r="A115" t="s">
        <v>120</v>
      </c>
      <c r="B115">
        <v>44078</v>
      </c>
      <c r="C115">
        <v>8.6972052396136298E-2</v>
      </c>
      <c r="D115" t="s">
        <v>2091</v>
      </c>
      <c r="E115" t="s">
        <v>2721</v>
      </c>
      <c r="F115" s="8" t="s">
        <v>2730</v>
      </c>
      <c r="G115" s="8" t="s">
        <v>1013</v>
      </c>
      <c r="H115">
        <v>12470</v>
      </c>
      <c r="I115">
        <v>73</v>
      </c>
      <c r="M115" s="8"/>
    </row>
    <row r="116" spans="1:13" x14ac:dyDescent="0.25">
      <c r="A116" t="s">
        <v>121</v>
      </c>
      <c r="B116">
        <v>44333</v>
      </c>
      <c r="C116">
        <v>0.54609328464025697</v>
      </c>
      <c r="D116" t="s">
        <v>2109</v>
      </c>
      <c r="E116" t="s">
        <v>2708</v>
      </c>
      <c r="F116" s="8" t="s">
        <v>2747</v>
      </c>
      <c r="G116" s="8" t="s">
        <v>1012</v>
      </c>
      <c r="H116">
        <v>12931</v>
      </c>
      <c r="I116">
        <v>13</v>
      </c>
      <c r="M116" s="8"/>
    </row>
    <row r="117" spans="1:13" x14ac:dyDescent="0.25">
      <c r="A117" t="s">
        <v>122</v>
      </c>
      <c r="B117">
        <v>44248</v>
      </c>
      <c r="C117">
        <v>8.3464770625784598E-2</v>
      </c>
      <c r="D117" t="s">
        <v>2112</v>
      </c>
      <c r="E117" t="s">
        <v>2708</v>
      </c>
      <c r="F117" s="8" t="s">
        <v>2747</v>
      </c>
      <c r="G117" s="8" t="s">
        <v>1012</v>
      </c>
      <c r="H117">
        <v>12447</v>
      </c>
      <c r="I117">
        <v>47</v>
      </c>
      <c r="M117" s="8"/>
    </row>
    <row r="118" spans="1:13" x14ac:dyDescent="0.25">
      <c r="A118" t="s">
        <v>123</v>
      </c>
      <c r="B118">
        <v>44097</v>
      </c>
      <c r="C118">
        <v>0.67019861340972298</v>
      </c>
      <c r="D118" t="s">
        <v>2113</v>
      </c>
      <c r="E118" t="s">
        <v>2708</v>
      </c>
      <c r="F118" s="8" t="s">
        <v>2748</v>
      </c>
      <c r="G118" s="8" t="s">
        <v>1012</v>
      </c>
      <c r="H118">
        <v>12213</v>
      </c>
      <c r="I118">
        <v>30</v>
      </c>
      <c r="M118" s="8"/>
    </row>
    <row r="119" spans="1:13" x14ac:dyDescent="0.25">
      <c r="A119" t="s">
        <v>124</v>
      </c>
      <c r="B119">
        <v>44154</v>
      </c>
      <c r="C119">
        <v>0.475590637271955</v>
      </c>
      <c r="D119" t="s">
        <v>2038</v>
      </c>
      <c r="E119" t="s">
        <v>2721</v>
      </c>
      <c r="F119" s="8" t="s">
        <v>2748</v>
      </c>
      <c r="G119" s="8" t="s">
        <v>1012</v>
      </c>
      <c r="H119">
        <v>12822</v>
      </c>
      <c r="I119">
        <v>99</v>
      </c>
      <c r="M119" s="8"/>
    </row>
    <row r="120" spans="1:13" x14ac:dyDescent="0.25">
      <c r="F120" s="8"/>
      <c r="G120" s="8"/>
      <c r="M120" s="8"/>
    </row>
    <row r="121" spans="1:13" x14ac:dyDescent="0.25">
      <c r="A121" t="s">
        <v>125</v>
      </c>
      <c r="B121">
        <v>44226</v>
      </c>
      <c r="C121">
        <v>0.13903796486564901</v>
      </c>
      <c r="D121" t="s">
        <v>2114</v>
      </c>
      <c r="E121" t="s">
        <v>2721</v>
      </c>
      <c r="F121" s="8" t="s">
        <v>2748</v>
      </c>
      <c r="G121" s="8" t="s">
        <v>1012</v>
      </c>
      <c r="H121">
        <v>13056</v>
      </c>
      <c r="I121">
        <v>71</v>
      </c>
      <c r="M121" s="8"/>
    </row>
    <row r="122" spans="1:13" x14ac:dyDescent="0.25">
      <c r="A122" t="s">
        <v>126</v>
      </c>
      <c r="B122">
        <v>44345</v>
      </c>
      <c r="C122">
        <v>0.87650230518578798</v>
      </c>
      <c r="D122" t="s">
        <v>2033</v>
      </c>
      <c r="E122" t="s">
        <v>2708</v>
      </c>
      <c r="F122" s="8" t="s">
        <v>2748</v>
      </c>
      <c r="G122" s="8" t="s">
        <v>1012</v>
      </c>
      <c r="H122">
        <v>12421</v>
      </c>
      <c r="I122">
        <v>40</v>
      </c>
      <c r="M122" s="8"/>
    </row>
    <row r="123" spans="1:13" x14ac:dyDescent="0.25">
      <c r="A123" t="s">
        <v>127</v>
      </c>
      <c r="B123">
        <v>44060</v>
      </c>
      <c r="C123">
        <v>0.33373630875457</v>
      </c>
      <c r="D123" t="s">
        <v>2115</v>
      </c>
      <c r="E123" t="s">
        <v>2721</v>
      </c>
      <c r="F123" s="8" t="s">
        <v>2713</v>
      </c>
      <c r="G123" s="8" t="s">
        <v>1012</v>
      </c>
      <c r="H123">
        <v>12922</v>
      </c>
      <c r="I123">
        <v>21</v>
      </c>
      <c r="M123" s="8"/>
    </row>
    <row r="124" spans="1:13" x14ac:dyDescent="0.25">
      <c r="A124" t="s">
        <v>128</v>
      </c>
      <c r="B124">
        <v>44023</v>
      </c>
      <c r="C124">
        <v>0.23911723819584399</v>
      </c>
      <c r="D124" t="s">
        <v>2113</v>
      </c>
      <c r="E124" t="s">
        <v>2708</v>
      </c>
      <c r="F124" s="8" t="s">
        <v>2749</v>
      </c>
      <c r="G124" s="8" t="s">
        <v>1013</v>
      </c>
      <c r="H124">
        <v>12965</v>
      </c>
      <c r="I124">
        <v>31</v>
      </c>
      <c r="M124" s="8"/>
    </row>
    <row r="125" spans="1:13" x14ac:dyDescent="0.25">
      <c r="A125" t="s">
        <v>129</v>
      </c>
      <c r="B125">
        <v>44218</v>
      </c>
      <c r="C125">
        <v>0.24148688880517</v>
      </c>
      <c r="D125" t="s">
        <v>2116</v>
      </c>
      <c r="E125" t="s">
        <v>2708</v>
      </c>
      <c r="F125" s="8" t="s">
        <v>2750</v>
      </c>
      <c r="G125" s="8" t="s">
        <v>1012</v>
      </c>
      <c r="H125">
        <v>12777</v>
      </c>
      <c r="I125">
        <v>91</v>
      </c>
      <c r="M125" s="8"/>
    </row>
    <row r="126" spans="1:13" x14ac:dyDescent="0.25">
      <c r="A126" t="s">
        <v>130</v>
      </c>
      <c r="B126">
        <v>44330</v>
      </c>
      <c r="C126">
        <v>9.3499764156656701E-2</v>
      </c>
      <c r="D126" t="s">
        <v>2028</v>
      </c>
      <c r="E126" t="s">
        <v>2721</v>
      </c>
      <c r="F126" s="8" t="s">
        <v>2750</v>
      </c>
      <c r="G126" s="8" t="s">
        <v>1012</v>
      </c>
      <c r="H126">
        <v>13108</v>
      </c>
      <c r="I126">
        <v>68</v>
      </c>
      <c r="M126" s="8"/>
    </row>
    <row r="127" spans="1:13" x14ac:dyDescent="0.25">
      <c r="A127" t="s">
        <v>131</v>
      </c>
      <c r="B127">
        <v>44322</v>
      </c>
      <c r="C127">
        <v>0.75006160912511299</v>
      </c>
      <c r="D127" t="s">
        <v>2061</v>
      </c>
      <c r="E127" t="s">
        <v>2721</v>
      </c>
      <c r="F127" s="8" t="s">
        <v>2750</v>
      </c>
      <c r="G127" s="8" t="s">
        <v>1012</v>
      </c>
      <c r="H127">
        <v>12178</v>
      </c>
      <c r="I127">
        <v>86</v>
      </c>
      <c r="M127" s="8"/>
    </row>
    <row r="128" spans="1:13" x14ac:dyDescent="0.25">
      <c r="A128" t="s">
        <v>132</v>
      </c>
      <c r="B128">
        <v>44042</v>
      </c>
      <c r="C128">
        <v>4.0100343185518098E-2</v>
      </c>
      <c r="D128" t="s">
        <v>2046</v>
      </c>
      <c r="E128" t="s">
        <v>2721</v>
      </c>
      <c r="F128" s="8" t="s">
        <v>2750</v>
      </c>
      <c r="G128" s="8" t="s">
        <v>1012</v>
      </c>
      <c r="H128">
        <v>12227</v>
      </c>
      <c r="I128">
        <v>81</v>
      </c>
      <c r="M128" s="8"/>
    </row>
    <row r="129" spans="1:13" x14ac:dyDescent="0.25">
      <c r="A129" t="s">
        <v>133</v>
      </c>
      <c r="B129">
        <v>44054</v>
      </c>
      <c r="C129">
        <v>0.81388278739806597</v>
      </c>
      <c r="D129" t="s">
        <v>2117</v>
      </c>
      <c r="E129" t="s">
        <v>2721</v>
      </c>
      <c r="F129" s="8" t="s">
        <v>2750</v>
      </c>
      <c r="G129" s="8" t="s">
        <v>1012</v>
      </c>
      <c r="H129">
        <v>12386</v>
      </c>
      <c r="I129">
        <v>48</v>
      </c>
      <c r="M129" s="8"/>
    </row>
    <row r="130" spans="1:13" x14ac:dyDescent="0.25">
      <c r="A130" t="s">
        <v>134</v>
      </c>
      <c r="B130">
        <v>44347</v>
      </c>
      <c r="C130">
        <v>0.24053056934570299</v>
      </c>
      <c r="D130" t="s">
        <v>2035</v>
      </c>
      <c r="E130" t="s">
        <v>2721</v>
      </c>
      <c r="F130" s="8" t="s">
        <v>2722</v>
      </c>
      <c r="G130" s="8" t="s">
        <v>1014</v>
      </c>
      <c r="H130">
        <v>12390</v>
      </c>
      <c r="I130">
        <v>46</v>
      </c>
      <c r="M130" s="8"/>
    </row>
    <row r="131" spans="1:13" x14ac:dyDescent="0.25">
      <c r="A131" t="s">
        <v>135</v>
      </c>
      <c r="B131">
        <v>44203</v>
      </c>
      <c r="C131">
        <v>0.11030207957193</v>
      </c>
      <c r="D131" t="s">
        <v>2118</v>
      </c>
      <c r="E131" t="s">
        <v>2721</v>
      </c>
      <c r="F131" s="8" t="s">
        <v>2751</v>
      </c>
      <c r="G131" s="8" t="s">
        <v>1012</v>
      </c>
      <c r="H131">
        <v>12631</v>
      </c>
      <c r="I131">
        <v>75</v>
      </c>
      <c r="M131" s="8"/>
    </row>
    <row r="132" spans="1:13" x14ac:dyDescent="0.25">
      <c r="A132" t="s">
        <v>136</v>
      </c>
      <c r="B132">
        <v>44030</v>
      </c>
      <c r="C132">
        <v>0.107388334683284</v>
      </c>
      <c r="D132" t="s">
        <v>2119</v>
      </c>
      <c r="E132" t="s">
        <v>2708</v>
      </c>
      <c r="F132" s="8" t="s">
        <v>2752</v>
      </c>
      <c r="G132" s="8" t="s">
        <v>1012</v>
      </c>
      <c r="H132">
        <v>13025</v>
      </c>
      <c r="I132">
        <v>10</v>
      </c>
      <c r="M132" s="8"/>
    </row>
    <row r="133" spans="1:13" x14ac:dyDescent="0.25">
      <c r="A133" t="s">
        <v>137</v>
      </c>
      <c r="B133">
        <v>44196</v>
      </c>
      <c r="C133">
        <v>0.70656149543228597</v>
      </c>
      <c r="D133" t="s">
        <v>2100</v>
      </c>
      <c r="E133" t="s">
        <v>2708</v>
      </c>
      <c r="F133" s="8" t="s">
        <v>2752</v>
      </c>
      <c r="G133" s="8" t="s">
        <v>1012</v>
      </c>
      <c r="H133">
        <v>12217</v>
      </c>
      <c r="I133">
        <v>37</v>
      </c>
      <c r="M133" s="8"/>
    </row>
    <row r="134" spans="1:13" x14ac:dyDescent="0.25">
      <c r="A134" t="s">
        <v>138</v>
      </c>
      <c r="B134">
        <v>44238</v>
      </c>
      <c r="C134">
        <v>0.33935660056778399</v>
      </c>
      <c r="D134" t="s">
        <v>2028</v>
      </c>
      <c r="E134" t="s">
        <v>2708</v>
      </c>
      <c r="F134" s="8" t="s">
        <v>2709</v>
      </c>
      <c r="G134" s="8" t="s">
        <v>1014</v>
      </c>
      <c r="H134">
        <v>12456</v>
      </c>
      <c r="I134">
        <v>79</v>
      </c>
      <c r="M134" s="8"/>
    </row>
    <row r="135" spans="1:13" x14ac:dyDescent="0.25">
      <c r="A135" t="s">
        <v>139</v>
      </c>
      <c r="B135">
        <v>44353</v>
      </c>
      <c r="C135">
        <v>0.70330543445259797</v>
      </c>
      <c r="D135" t="s">
        <v>2120</v>
      </c>
      <c r="E135" t="s">
        <v>2708</v>
      </c>
      <c r="F135" s="8" t="s">
        <v>2709</v>
      </c>
      <c r="G135" s="8" t="s">
        <v>1014</v>
      </c>
      <c r="H135">
        <v>12597</v>
      </c>
      <c r="I135">
        <v>61</v>
      </c>
      <c r="M135" s="8"/>
    </row>
    <row r="136" spans="1:13" x14ac:dyDescent="0.25">
      <c r="A136" t="s">
        <v>140</v>
      </c>
      <c r="B136">
        <v>44097</v>
      </c>
      <c r="C136">
        <v>0.94171586716258804</v>
      </c>
      <c r="D136" t="s">
        <v>2121</v>
      </c>
      <c r="E136" t="s">
        <v>2721</v>
      </c>
      <c r="F136" s="8" t="s">
        <v>2748</v>
      </c>
      <c r="G136" s="8" t="s">
        <v>1013</v>
      </c>
      <c r="H136">
        <v>12222</v>
      </c>
      <c r="I136">
        <v>21</v>
      </c>
      <c r="M136" s="8"/>
    </row>
    <row r="137" spans="1:13" x14ac:dyDescent="0.25">
      <c r="A137" t="s">
        <v>141</v>
      </c>
      <c r="B137">
        <v>44344</v>
      </c>
      <c r="C137">
        <v>4.7900481511258003E-2</v>
      </c>
      <c r="D137" t="s">
        <v>2122</v>
      </c>
      <c r="E137" t="s">
        <v>2721</v>
      </c>
      <c r="F137" s="8" t="s">
        <v>2748</v>
      </c>
      <c r="G137" s="8" t="s">
        <v>1013</v>
      </c>
      <c r="H137">
        <v>12871</v>
      </c>
      <c r="I137">
        <v>29</v>
      </c>
      <c r="M137" s="8"/>
    </row>
    <row r="138" spans="1:13" x14ac:dyDescent="0.25">
      <c r="A138" t="s">
        <v>142</v>
      </c>
      <c r="B138">
        <v>44076</v>
      </c>
      <c r="C138">
        <v>7.9504836227616907E-2</v>
      </c>
      <c r="D138" t="s">
        <v>2109</v>
      </c>
      <c r="E138" t="s">
        <v>2721</v>
      </c>
      <c r="F138" s="8" t="s">
        <v>2748</v>
      </c>
      <c r="G138" s="8" t="s">
        <v>1013</v>
      </c>
      <c r="H138">
        <v>12606</v>
      </c>
      <c r="I138">
        <v>99</v>
      </c>
      <c r="M138" s="8"/>
    </row>
    <row r="139" spans="1:13" x14ac:dyDescent="0.25">
      <c r="A139" t="s">
        <v>143</v>
      </c>
      <c r="B139">
        <v>44203</v>
      </c>
      <c r="C139">
        <v>0.51652337888466404</v>
      </c>
      <c r="D139" t="s">
        <v>2123</v>
      </c>
      <c r="E139" t="s">
        <v>2721</v>
      </c>
      <c r="F139" s="8" t="s">
        <v>2753</v>
      </c>
      <c r="G139" s="8" t="s">
        <v>1012</v>
      </c>
      <c r="H139">
        <v>12814</v>
      </c>
      <c r="I139">
        <v>77</v>
      </c>
      <c r="M139" s="8"/>
    </row>
    <row r="140" spans="1:13" x14ac:dyDescent="0.25">
      <c r="A140" t="s">
        <v>144</v>
      </c>
      <c r="B140">
        <v>44305</v>
      </c>
      <c r="C140">
        <v>0.86119765368555601</v>
      </c>
      <c r="D140" t="s">
        <v>2124</v>
      </c>
      <c r="E140" t="s">
        <v>2721</v>
      </c>
      <c r="F140" s="8" t="s">
        <v>2753</v>
      </c>
      <c r="G140" s="8" t="s">
        <v>1012</v>
      </c>
      <c r="H140">
        <v>12734</v>
      </c>
      <c r="I140">
        <v>22</v>
      </c>
      <c r="M140" s="8"/>
    </row>
    <row r="141" spans="1:13" x14ac:dyDescent="0.25">
      <c r="A141" t="s">
        <v>145</v>
      </c>
      <c r="B141">
        <v>44115</v>
      </c>
      <c r="C141">
        <v>0.911102793550576</v>
      </c>
      <c r="D141" t="s">
        <v>2125</v>
      </c>
      <c r="E141" t="s">
        <v>2708</v>
      </c>
      <c r="F141" s="8" t="s">
        <v>2753</v>
      </c>
      <c r="G141" s="8" t="s">
        <v>1012</v>
      </c>
      <c r="H141">
        <v>12757</v>
      </c>
      <c r="I141">
        <v>35</v>
      </c>
      <c r="M141" s="8"/>
    </row>
    <row r="142" spans="1:13" x14ac:dyDescent="0.25">
      <c r="A142" t="s">
        <v>146</v>
      </c>
      <c r="B142">
        <v>44010</v>
      </c>
      <c r="C142">
        <v>0.89686905586899002</v>
      </c>
      <c r="D142" t="s">
        <v>2124</v>
      </c>
      <c r="E142" t="s">
        <v>2721</v>
      </c>
      <c r="F142" s="8" t="s">
        <v>2753</v>
      </c>
      <c r="G142" s="8" t="s">
        <v>1012</v>
      </c>
      <c r="H142">
        <v>12144</v>
      </c>
      <c r="I142">
        <v>39</v>
      </c>
      <c r="M142" s="8"/>
    </row>
    <row r="143" spans="1:13" x14ac:dyDescent="0.25">
      <c r="A143" t="s">
        <v>147</v>
      </c>
      <c r="B143">
        <v>44058</v>
      </c>
      <c r="C143">
        <v>0.77184259216517204</v>
      </c>
      <c r="D143" t="s">
        <v>2063</v>
      </c>
      <c r="E143" t="s">
        <v>2708</v>
      </c>
      <c r="F143" s="8" t="s">
        <v>2753</v>
      </c>
      <c r="G143" s="8" t="s">
        <v>1012</v>
      </c>
      <c r="H143">
        <v>12535</v>
      </c>
      <c r="I143">
        <v>70</v>
      </c>
      <c r="M143" s="8"/>
    </row>
    <row r="144" spans="1:13" x14ac:dyDescent="0.25">
      <c r="A144" t="s">
        <v>148</v>
      </c>
      <c r="B144">
        <v>44183</v>
      </c>
      <c r="C144">
        <v>0.470443227315819</v>
      </c>
      <c r="D144" t="s">
        <v>2076</v>
      </c>
      <c r="E144" t="s">
        <v>2721</v>
      </c>
      <c r="F144" s="8" t="s">
        <v>2753</v>
      </c>
      <c r="G144" s="8" t="s">
        <v>1012</v>
      </c>
      <c r="H144">
        <v>12830</v>
      </c>
      <c r="I144">
        <v>82</v>
      </c>
      <c r="M144" s="8"/>
    </row>
    <row r="145" spans="1:13" x14ac:dyDescent="0.25">
      <c r="A145" t="s">
        <v>149</v>
      </c>
      <c r="B145">
        <v>44282</v>
      </c>
      <c r="C145">
        <v>0.73135596550633997</v>
      </c>
      <c r="D145" t="s">
        <v>2126</v>
      </c>
      <c r="E145" t="s">
        <v>2721</v>
      </c>
      <c r="F145" s="8" t="s">
        <v>2753</v>
      </c>
      <c r="G145" s="8" t="s">
        <v>1012</v>
      </c>
      <c r="H145">
        <v>12542</v>
      </c>
      <c r="I145">
        <v>40</v>
      </c>
      <c r="M145" s="8"/>
    </row>
    <row r="146" spans="1:13" x14ac:dyDescent="0.25">
      <c r="A146" t="s">
        <v>150</v>
      </c>
      <c r="B146">
        <v>44284</v>
      </c>
      <c r="C146">
        <v>9.1660324246137806E-2</v>
      </c>
      <c r="D146" t="s">
        <v>2096</v>
      </c>
      <c r="E146" t="s">
        <v>2708</v>
      </c>
      <c r="F146" s="8" t="s">
        <v>2719</v>
      </c>
      <c r="G146" s="8" t="s">
        <v>1013</v>
      </c>
      <c r="H146">
        <v>13013</v>
      </c>
      <c r="I146">
        <v>22</v>
      </c>
      <c r="M146" s="8"/>
    </row>
    <row r="147" spans="1:13" x14ac:dyDescent="0.25">
      <c r="A147" t="s">
        <v>151</v>
      </c>
      <c r="B147">
        <v>44167</v>
      </c>
      <c r="C147">
        <v>0.97324234768907103</v>
      </c>
      <c r="D147" t="s">
        <v>2127</v>
      </c>
      <c r="E147" t="s">
        <v>2708</v>
      </c>
      <c r="F147" s="8" t="s">
        <v>2717</v>
      </c>
      <c r="G147" s="8" t="s">
        <v>1013</v>
      </c>
      <c r="H147">
        <v>12998</v>
      </c>
      <c r="I147">
        <v>13</v>
      </c>
      <c r="M147" s="8"/>
    </row>
    <row r="148" spans="1:13" x14ac:dyDescent="0.25">
      <c r="A148" t="s">
        <v>152</v>
      </c>
      <c r="B148">
        <v>44025</v>
      </c>
      <c r="C148">
        <v>0.37263787973948798</v>
      </c>
      <c r="D148" t="s">
        <v>2128</v>
      </c>
      <c r="E148" t="s">
        <v>2708</v>
      </c>
      <c r="F148" s="8" t="s">
        <v>2717</v>
      </c>
      <c r="G148" s="8" t="s">
        <v>1013</v>
      </c>
      <c r="H148">
        <v>12959</v>
      </c>
      <c r="I148">
        <v>31</v>
      </c>
      <c r="M148" s="8"/>
    </row>
    <row r="149" spans="1:13" x14ac:dyDescent="0.25">
      <c r="A149" t="s">
        <v>153</v>
      </c>
      <c r="B149">
        <v>44065</v>
      </c>
      <c r="C149">
        <v>0.43369473883465398</v>
      </c>
      <c r="D149" t="s">
        <v>2045</v>
      </c>
      <c r="E149" t="s">
        <v>2708</v>
      </c>
      <c r="F149" s="8" t="s">
        <v>2717</v>
      </c>
      <c r="G149" s="8" t="s">
        <v>1013</v>
      </c>
      <c r="H149">
        <v>12362</v>
      </c>
      <c r="I149">
        <v>31</v>
      </c>
      <c r="M149" s="8"/>
    </row>
    <row r="150" spans="1:13" x14ac:dyDescent="0.25">
      <c r="A150" t="s">
        <v>154</v>
      </c>
      <c r="B150">
        <v>44323</v>
      </c>
      <c r="C150">
        <v>0.37973773848381298</v>
      </c>
      <c r="D150" t="s">
        <v>2120</v>
      </c>
      <c r="E150" t="s">
        <v>2708</v>
      </c>
      <c r="F150" s="8" t="s">
        <v>2754</v>
      </c>
      <c r="G150" s="8" t="s">
        <v>1012</v>
      </c>
      <c r="H150">
        <v>12968</v>
      </c>
      <c r="I150">
        <v>60</v>
      </c>
      <c r="M150" s="8"/>
    </row>
    <row r="151" spans="1:13" x14ac:dyDescent="0.25">
      <c r="A151" t="s">
        <v>155</v>
      </c>
      <c r="B151">
        <v>44032</v>
      </c>
      <c r="C151">
        <v>0.39200924494813799</v>
      </c>
      <c r="D151" t="s">
        <v>2074</v>
      </c>
      <c r="E151" t="s">
        <v>2708</v>
      </c>
      <c r="F151" s="8" t="s">
        <v>2755</v>
      </c>
      <c r="G151" s="8" t="s">
        <v>1012</v>
      </c>
      <c r="H151">
        <v>12733</v>
      </c>
      <c r="I151">
        <v>100</v>
      </c>
      <c r="M151" s="8"/>
    </row>
    <row r="152" spans="1:13" x14ac:dyDescent="0.25">
      <c r="A152" t="s">
        <v>156</v>
      </c>
      <c r="B152">
        <v>44154</v>
      </c>
      <c r="C152">
        <v>1.0961471256524901E-2</v>
      </c>
      <c r="D152" t="s">
        <v>2086</v>
      </c>
      <c r="E152" t="s">
        <v>2708</v>
      </c>
      <c r="F152" s="8" t="s">
        <v>2756</v>
      </c>
      <c r="G152" s="8" t="s">
        <v>1014</v>
      </c>
      <c r="H152">
        <v>12206</v>
      </c>
      <c r="I152">
        <v>33</v>
      </c>
      <c r="M152" s="8"/>
    </row>
    <row r="153" spans="1:13" x14ac:dyDescent="0.25">
      <c r="A153" t="s">
        <v>157</v>
      </c>
      <c r="B153">
        <v>44178</v>
      </c>
      <c r="C153">
        <v>0.69664317870010495</v>
      </c>
      <c r="D153" t="s">
        <v>2036</v>
      </c>
      <c r="E153" t="s">
        <v>2708</v>
      </c>
      <c r="F153" s="8" t="s">
        <v>2757</v>
      </c>
      <c r="G153" s="8" t="s">
        <v>1013</v>
      </c>
      <c r="H153">
        <v>12250</v>
      </c>
      <c r="I153">
        <v>55</v>
      </c>
      <c r="M153" s="8"/>
    </row>
    <row r="154" spans="1:13" x14ac:dyDescent="0.25">
      <c r="A154" t="s">
        <v>158</v>
      </c>
      <c r="B154">
        <v>44293</v>
      </c>
      <c r="C154">
        <v>0.176875876473751</v>
      </c>
      <c r="D154" t="s">
        <v>2070</v>
      </c>
      <c r="E154" t="s">
        <v>2721</v>
      </c>
      <c r="F154" s="8" t="s">
        <v>2757</v>
      </c>
      <c r="G154" s="8" t="s">
        <v>1013</v>
      </c>
      <c r="H154">
        <v>13054</v>
      </c>
      <c r="I154">
        <v>69</v>
      </c>
      <c r="M154" s="8"/>
    </row>
    <row r="155" spans="1:13" x14ac:dyDescent="0.25">
      <c r="F155" s="8"/>
      <c r="G155" s="8"/>
      <c r="M155" s="8"/>
    </row>
    <row r="156" spans="1:13" x14ac:dyDescent="0.25">
      <c r="A156" t="s">
        <v>159</v>
      </c>
      <c r="B156">
        <v>44358</v>
      </c>
      <c r="C156">
        <v>0.74204672890642598</v>
      </c>
      <c r="D156" t="s">
        <v>2129</v>
      </c>
      <c r="E156" t="s">
        <v>2708</v>
      </c>
      <c r="F156" s="8" t="s">
        <v>2757</v>
      </c>
      <c r="G156" s="8" t="s">
        <v>1013</v>
      </c>
      <c r="H156">
        <v>12578</v>
      </c>
      <c r="I156">
        <v>78</v>
      </c>
      <c r="M156" s="8"/>
    </row>
    <row r="157" spans="1:13" x14ac:dyDescent="0.25">
      <c r="A157" t="s">
        <v>160</v>
      </c>
      <c r="B157">
        <v>44161</v>
      </c>
      <c r="C157">
        <v>0.82354779793671096</v>
      </c>
      <c r="D157" t="s">
        <v>2130</v>
      </c>
      <c r="E157" t="s">
        <v>2708</v>
      </c>
      <c r="F157" s="8" t="s">
        <v>2757</v>
      </c>
      <c r="G157" s="8" t="s">
        <v>1013</v>
      </c>
      <c r="H157">
        <v>13104</v>
      </c>
      <c r="I157">
        <v>72</v>
      </c>
      <c r="M157" s="8"/>
    </row>
    <row r="158" spans="1:13" x14ac:dyDescent="0.25">
      <c r="A158" t="s">
        <v>161</v>
      </c>
      <c r="B158">
        <v>44131</v>
      </c>
      <c r="C158">
        <v>0.86498285783530504</v>
      </c>
      <c r="D158" t="s">
        <v>2052</v>
      </c>
      <c r="E158" t="s">
        <v>2721</v>
      </c>
      <c r="F158" s="8" t="s">
        <v>2758</v>
      </c>
      <c r="G158" s="8" t="s">
        <v>1014</v>
      </c>
      <c r="H158">
        <v>12231</v>
      </c>
      <c r="I158">
        <v>32</v>
      </c>
      <c r="M158" s="8"/>
    </row>
    <row r="159" spans="1:13" x14ac:dyDescent="0.25">
      <c r="A159" t="s">
        <v>162</v>
      </c>
      <c r="B159">
        <v>44006</v>
      </c>
      <c r="C159">
        <v>0.111073335370053</v>
      </c>
      <c r="D159" t="s">
        <v>2025</v>
      </c>
      <c r="E159" t="s">
        <v>2721</v>
      </c>
      <c r="F159" s="8" t="s">
        <v>2758</v>
      </c>
      <c r="G159" s="8" t="s">
        <v>1014</v>
      </c>
      <c r="H159">
        <v>12329</v>
      </c>
      <c r="I159">
        <v>79</v>
      </c>
      <c r="M159" s="8"/>
    </row>
    <row r="160" spans="1:13" x14ac:dyDescent="0.25">
      <c r="A160" t="s">
        <v>163</v>
      </c>
      <c r="B160">
        <v>44284</v>
      </c>
      <c r="C160">
        <v>0.30077107942456599</v>
      </c>
      <c r="D160" t="s">
        <v>2131</v>
      </c>
      <c r="E160" t="s">
        <v>2721</v>
      </c>
      <c r="F160" s="8" t="s">
        <v>2759</v>
      </c>
      <c r="G160" s="8" t="s">
        <v>1013</v>
      </c>
      <c r="H160">
        <v>13096</v>
      </c>
      <c r="I160">
        <v>32</v>
      </c>
      <c r="M160" s="8"/>
    </row>
    <row r="161" spans="1:13" x14ac:dyDescent="0.25">
      <c r="A161" t="s">
        <v>164</v>
      </c>
      <c r="B161">
        <v>44055</v>
      </c>
      <c r="C161">
        <v>0.14425775421131501</v>
      </c>
      <c r="D161" t="s">
        <v>2069</v>
      </c>
      <c r="E161" t="s">
        <v>2721</v>
      </c>
      <c r="F161" s="8" t="s">
        <v>2759</v>
      </c>
      <c r="G161" s="8" t="s">
        <v>1013</v>
      </c>
      <c r="H161">
        <v>12257</v>
      </c>
      <c r="I161">
        <v>68</v>
      </c>
      <c r="M161" s="8"/>
    </row>
    <row r="162" spans="1:13" x14ac:dyDescent="0.25">
      <c r="A162" t="s">
        <v>165</v>
      </c>
      <c r="B162">
        <v>44322</v>
      </c>
      <c r="C162">
        <v>0.36737803566364702</v>
      </c>
      <c r="D162" t="s">
        <v>2067</v>
      </c>
      <c r="E162" t="s">
        <v>2721</v>
      </c>
      <c r="F162" s="8" t="s">
        <v>2759</v>
      </c>
      <c r="G162" s="8" t="s">
        <v>1013</v>
      </c>
      <c r="H162">
        <v>12426</v>
      </c>
      <c r="I162">
        <v>34</v>
      </c>
      <c r="M162" s="8"/>
    </row>
    <row r="163" spans="1:13" x14ac:dyDescent="0.25">
      <c r="A163" t="s">
        <v>166</v>
      </c>
      <c r="B163">
        <v>44280</v>
      </c>
      <c r="C163">
        <v>0.63529709460396799</v>
      </c>
      <c r="D163" t="s">
        <v>2105</v>
      </c>
      <c r="E163" t="s">
        <v>2721</v>
      </c>
      <c r="F163" s="8" t="s">
        <v>2713</v>
      </c>
      <c r="G163" s="8" t="s">
        <v>1014</v>
      </c>
      <c r="H163">
        <v>12927</v>
      </c>
      <c r="I163">
        <v>52</v>
      </c>
      <c r="M163" s="8"/>
    </row>
    <row r="164" spans="1:13" x14ac:dyDescent="0.25">
      <c r="A164" t="s">
        <v>167</v>
      </c>
      <c r="B164">
        <v>44006</v>
      </c>
      <c r="C164">
        <v>0.779377687269599</v>
      </c>
      <c r="D164" t="s">
        <v>2132</v>
      </c>
      <c r="E164" t="s">
        <v>2721</v>
      </c>
      <c r="F164" s="8" t="s">
        <v>2713</v>
      </c>
      <c r="G164" s="8" t="s">
        <v>1012</v>
      </c>
      <c r="H164">
        <v>12587</v>
      </c>
      <c r="I164">
        <v>26</v>
      </c>
      <c r="M164" s="8"/>
    </row>
    <row r="165" spans="1:13" x14ac:dyDescent="0.25">
      <c r="A165" t="s">
        <v>168</v>
      </c>
      <c r="B165">
        <v>44005</v>
      </c>
      <c r="C165">
        <v>0.21178970129838301</v>
      </c>
      <c r="D165" t="s">
        <v>2108</v>
      </c>
      <c r="E165" t="s">
        <v>2721</v>
      </c>
      <c r="F165" s="8" t="s">
        <v>2760</v>
      </c>
      <c r="G165" s="8" t="s">
        <v>1012</v>
      </c>
      <c r="H165">
        <v>12177</v>
      </c>
      <c r="I165">
        <v>81</v>
      </c>
      <c r="M165" s="8"/>
    </row>
    <row r="166" spans="1:13" x14ac:dyDescent="0.25">
      <c r="A166" t="s">
        <v>169</v>
      </c>
      <c r="B166">
        <v>44294</v>
      </c>
      <c r="C166">
        <v>0.61109720405532397</v>
      </c>
      <c r="D166" t="s">
        <v>2133</v>
      </c>
      <c r="E166" t="s">
        <v>2708</v>
      </c>
      <c r="F166" s="8" t="s">
        <v>2760</v>
      </c>
      <c r="G166" s="8" t="s">
        <v>1012</v>
      </c>
      <c r="H166">
        <v>12580</v>
      </c>
      <c r="I166">
        <v>38</v>
      </c>
      <c r="M166" s="8"/>
    </row>
    <row r="167" spans="1:13" x14ac:dyDescent="0.25">
      <c r="A167" t="s">
        <v>170</v>
      </c>
      <c r="B167">
        <v>44346</v>
      </c>
      <c r="C167">
        <v>0.34120637344940802</v>
      </c>
      <c r="D167" t="s">
        <v>2067</v>
      </c>
      <c r="E167" t="s">
        <v>2721</v>
      </c>
      <c r="F167" s="8" t="s">
        <v>2709</v>
      </c>
      <c r="G167" s="8" t="s">
        <v>1012</v>
      </c>
      <c r="H167">
        <v>12703</v>
      </c>
      <c r="I167">
        <v>65</v>
      </c>
      <c r="M167" s="8"/>
    </row>
    <row r="168" spans="1:13" x14ac:dyDescent="0.25">
      <c r="F168" s="8"/>
      <c r="G168" s="8"/>
      <c r="M168" s="8"/>
    </row>
    <row r="169" spans="1:13" x14ac:dyDescent="0.25">
      <c r="A169" t="s">
        <v>171</v>
      </c>
      <c r="B169">
        <v>44249</v>
      </c>
      <c r="C169">
        <v>0.24119723834715801</v>
      </c>
      <c r="D169" t="s">
        <v>2108</v>
      </c>
      <c r="E169" t="s">
        <v>2721</v>
      </c>
      <c r="F169" s="8" t="s">
        <v>2719</v>
      </c>
      <c r="G169" s="8" t="s">
        <v>1012</v>
      </c>
      <c r="H169">
        <v>12860</v>
      </c>
      <c r="I169">
        <v>25</v>
      </c>
      <c r="M169" s="8"/>
    </row>
    <row r="170" spans="1:13" x14ac:dyDescent="0.25">
      <c r="A170" t="s">
        <v>172</v>
      </c>
      <c r="B170">
        <v>44054</v>
      </c>
      <c r="C170">
        <v>0.37191033270365398</v>
      </c>
      <c r="D170" t="s">
        <v>2027</v>
      </c>
      <c r="E170" t="s">
        <v>2721</v>
      </c>
      <c r="F170" s="8" t="s">
        <v>2761</v>
      </c>
      <c r="G170" s="8" t="s">
        <v>1012</v>
      </c>
      <c r="H170">
        <v>12995</v>
      </c>
      <c r="I170">
        <v>15</v>
      </c>
      <c r="M170" s="8"/>
    </row>
    <row r="171" spans="1:13" x14ac:dyDescent="0.25">
      <c r="A171" t="s">
        <v>173</v>
      </c>
      <c r="B171">
        <v>44312</v>
      </c>
      <c r="C171">
        <v>0.15701471533828301</v>
      </c>
      <c r="D171" t="s">
        <v>2134</v>
      </c>
      <c r="E171" t="s">
        <v>2721</v>
      </c>
      <c r="F171" s="8" t="s">
        <v>2713</v>
      </c>
      <c r="G171" s="8" t="s">
        <v>1012</v>
      </c>
      <c r="H171">
        <v>13068</v>
      </c>
      <c r="I171">
        <v>48</v>
      </c>
      <c r="M171" s="8"/>
    </row>
    <row r="172" spans="1:13" x14ac:dyDescent="0.25">
      <c r="A172" t="s">
        <v>174</v>
      </c>
      <c r="B172">
        <v>44354</v>
      </c>
      <c r="C172">
        <v>0.15657054134828699</v>
      </c>
      <c r="D172" t="s">
        <v>2057</v>
      </c>
      <c r="E172" t="s">
        <v>2721</v>
      </c>
      <c r="F172" s="8" t="s">
        <v>2762</v>
      </c>
      <c r="G172" s="8" t="s">
        <v>1012</v>
      </c>
      <c r="H172">
        <v>12657</v>
      </c>
      <c r="I172">
        <v>41</v>
      </c>
      <c r="M172" s="8"/>
    </row>
    <row r="173" spans="1:13" x14ac:dyDescent="0.25">
      <c r="F173" s="8"/>
      <c r="G173" s="8"/>
      <c r="M173" s="8"/>
    </row>
    <row r="174" spans="1:13" x14ac:dyDescent="0.25">
      <c r="A174" t="s">
        <v>175</v>
      </c>
      <c r="B174">
        <v>44275</v>
      </c>
      <c r="C174">
        <v>0.96311481518796904</v>
      </c>
      <c r="D174" t="s">
        <v>2135</v>
      </c>
      <c r="E174" t="s">
        <v>2708</v>
      </c>
      <c r="F174" s="8" t="s">
        <v>2762</v>
      </c>
      <c r="G174" s="8" t="s">
        <v>1012</v>
      </c>
      <c r="H174">
        <v>12168</v>
      </c>
      <c r="I174">
        <v>82</v>
      </c>
      <c r="M174" s="8"/>
    </row>
    <row r="175" spans="1:13" x14ac:dyDescent="0.25">
      <c r="A175" t="s">
        <v>176</v>
      </c>
      <c r="B175">
        <v>44109</v>
      </c>
      <c r="C175">
        <v>0.111266951842594</v>
      </c>
      <c r="D175" t="s">
        <v>2136</v>
      </c>
      <c r="E175" t="s">
        <v>2708</v>
      </c>
      <c r="F175" s="8" t="s">
        <v>2762</v>
      </c>
      <c r="G175" s="8" t="s">
        <v>1012</v>
      </c>
      <c r="H175">
        <v>12866</v>
      </c>
      <c r="I175">
        <v>75</v>
      </c>
      <c r="M175" s="8"/>
    </row>
    <row r="176" spans="1:13" x14ac:dyDescent="0.25">
      <c r="A176" t="s">
        <v>177</v>
      </c>
      <c r="B176">
        <v>44180</v>
      </c>
      <c r="C176">
        <v>0.30020168741730902</v>
      </c>
      <c r="D176" t="s">
        <v>2057</v>
      </c>
      <c r="E176" t="s">
        <v>2721</v>
      </c>
      <c r="F176" s="8" t="s">
        <v>2762</v>
      </c>
      <c r="G176" s="8" t="s">
        <v>1012</v>
      </c>
      <c r="H176">
        <v>12382</v>
      </c>
      <c r="I176">
        <v>49</v>
      </c>
      <c r="M176" s="8"/>
    </row>
    <row r="177" spans="1:13" x14ac:dyDescent="0.25">
      <c r="F177" s="8"/>
      <c r="G177" s="8"/>
      <c r="M177" s="8"/>
    </row>
    <row r="178" spans="1:13" x14ac:dyDescent="0.25">
      <c r="A178" t="s">
        <v>178</v>
      </c>
      <c r="B178">
        <v>44356</v>
      </c>
      <c r="C178">
        <v>0.39597191554880801</v>
      </c>
      <c r="D178" t="s">
        <v>2080</v>
      </c>
      <c r="E178" t="s">
        <v>2721</v>
      </c>
      <c r="F178" s="8" t="s">
        <v>2762</v>
      </c>
      <c r="G178" s="8" t="s">
        <v>2763</v>
      </c>
      <c r="H178">
        <v>12242</v>
      </c>
      <c r="I178">
        <v>60</v>
      </c>
      <c r="M178" s="8"/>
    </row>
    <row r="179" spans="1:13" x14ac:dyDescent="0.25">
      <c r="A179" t="s">
        <v>179</v>
      </c>
      <c r="B179">
        <v>44241</v>
      </c>
      <c r="C179">
        <v>0.80327158607980798</v>
      </c>
      <c r="D179" t="s">
        <v>2108</v>
      </c>
      <c r="E179" t="s">
        <v>2708</v>
      </c>
      <c r="F179" s="8" t="s">
        <v>2762</v>
      </c>
      <c r="G179" s="8" t="s">
        <v>1012</v>
      </c>
      <c r="H179">
        <v>12901</v>
      </c>
      <c r="I179">
        <v>23</v>
      </c>
      <c r="M179" s="8"/>
    </row>
    <row r="180" spans="1:13" x14ac:dyDescent="0.25">
      <c r="A180" t="s">
        <v>180</v>
      </c>
      <c r="B180">
        <v>44139</v>
      </c>
      <c r="C180">
        <v>0.263897760326257</v>
      </c>
      <c r="D180" t="s">
        <v>2088</v>
      </c>
      <c r="E180" t="s">
        <v>2708</v>
      </c>
      <c r="F180" s="8" t="s">
        <v>2762</v>
      </c>
      <c r="G180" s="8" t="s">
        <v>1012</v>
      </c>
      <c r="H180">
        <v>12405</v>
      </c>
      <c r="I180">
        <v>96</v>
      </c>
      <c r="M180" s="8"/>
    </row>
    <row r="181" spans="1:13" x14ac:dyDescent="0.25">
      <c r="A181" t="s">
        <v>181</v>
      </c>
      <c r="B181">
        <v>44108</v>
      </c>
      <c r="C181">
        <v>0.643407598976523</v>
      </c>
      <c r="D181" t="s">
        <v>2137</v>
      </c>
      <c r="E181" t="s">
        <v>2708</v>
      </c>
      <c r="F181" s="8" t="s">
        <v>2709</v>
      </c>
      <c r="G181" s="8" t="s">
        <v>1012</v>
      </c>
      <c r="H181">
        <v>12976</v>
      </c>
      <c r="I181">
        <v>13</v>
      </c>
      <c r="M181" s="8"/>
    </row>
    <row r="182" spans="1:13" x14ac:dyDescent="0.25">
      <c r="A182" t="s">
        <v>182</v>
      </c>
      <c r="B182">
        <v>44056</v>
      </c>
      <c r="C182">
        <v>0.60582929169011901</v>
      </c>
      <c r="D182" t="s">
        <v>2138</v>
      </c>
      <c r="E182" t="s">
        <v>2708</v>
      </c>
      <c r="F182" s="8" t="s">
        <v>2709</v>
      </c>
      <c r="G182" s="8" t="s">
        <v>1012</v>
      </c>
      <c r="H182">
        <v>12327</v>
      </c>
      <c r="I182">
        <v>47</v>
      </c>
      <c r="M182" s="8"/>
    </row>
    <row r="183" spans="1:13" x14ac:dyDescent="0.25">
      <c r="A183" t="s">
        <v>183</v>
      </c>
      <c r="B183">
        <v>44203</v>
      </c>
      <c r="C183">
        <v>0.72745493367747405</v>
      </c>
      <c r="D183" t="s">
        <v>2048</v>
      </c>
      <c r="E183" t="s">
        <v>2708</v>
      </c>
      <c r="F183" s="8" t="s">
        <v>2709</v>
      </c>
      <c r="G183" s="8" t="s">
        <v>1012</v>
      </c>
      <c r="H183">
        <v>12747</v>
      </c>
      <c r="I183">
        <v>67</v>
      </c>
      <c r="M183" s="8"/>
    </row>
    <row r="184" spans="1:13" x14ac:dyDescent="0.25">
      <c r="A184" t="s">
        <v>184</v>
      </c>
      <c r="B184">
        <v>44080</v>
      </c>
      <c r="C184">
        <v>0.73284835558739903</v>
      </c>
      <c r="D184" t="s">
        <v>2139</v>
      </c>
      <c r="E184" t="s">
        <v>2708</v>
      </c>
      <c r="F184" s="8" t="s">
        <v>2732</v>
      </c>
      <c r="G184" s="8" t="s">
        <v>1013</v>
      </c>
      <c r="H184">
        <v>12793</v>
      </c>
      <c r="I184">
        <v>72</v>
      </c>
      <c r="M184" s="8"/>
    </row>
    <row r="185" spans="1:13" x14ac:dyDescent="0.25">
      <c r="A185" t="s">
        <v>185</v>
      </c>
      <c r="B185">
        <v>44063</v>
      </c>
      <c r="C185">
        <v>0.24956246506674801</v>
      </c>
      <c r="D185" t="s">
        <v>2070</v>
      </c>
      <c r="E185" t="s">
        <v>2708</v>
      </c>
      <c r="F185" s="8" t="s">
        <v>2732</v>
      </c>
      <c r="G185" s="8" t="s">
        <v>1013</v>
      </c>
      <c r="H185">
        <v>12425</v>
      </c>
      <c r="I185">
        <v>30</v>
      </c>
      <c r="M185" s="8"/>
    </row>
    <row r="186" spans="1:13" x14ac:dyDescent="0.25">
      <c r="A186" t="s">
        <v>186</v>
      </c>
      <c r="B186">
        <v>44331</v>
      </c>
      <c r="C186">
        <v>6.3204744512119299E-2</v>
      </c>
      <c r="D186" t="s">
        <v>2140</v>
      </c>
      <c r="E186" t="s">
        <v>2721</v>
      </c>
      <c r="F186" s="8" t="s">
        <v>2722</v>
      </c>
      <c r="G186" s="8" t="s">
        <v>1012</v>
      </c>
      <c r="H186">
        <v>12827</v>
      </c>
      <c r="I186">
        <v>28</v>
      </c>
      <c r="M186" s="8"/>
    </row>
    <row r="187" spans="1:13" x14ac:dyDescent="0.25">
      <c r="A187" t="s">
        <v>187</v>
      </c>
      <c r="B187">
        <v>44165</v>
      </c>
      <c r="C187">
        <v>0.85346596452469004</v>
      </c>
      <c r="D187" t="s">
        <v>2141</v>
      </c>
      <c r="E187" t="s">
        <v>2721</v>
      </c>
      <c r="F187" s="8" t="s">
        <v>2756</v>
      </c>
      <c r="G187" s="8" t="s">
        <v>1012</v>
      </c>
      <c r="H187">
        <v>12453</v>
      </c>
      <c r="I187">
        <v>43</v>
      </c>
      <c r="M187" s="8"/>
    </row>
    <row r="188" spans="1:13" x14ac:dyDescent="0.25">
      <c r="A188" t="s">
        <v>188</v>
      </c>
      <c r="B188">
        <v>44340</v>
      </c>
      <c r="C188">
        <v>0.63544918230397496</v>
      </c>
      <c r="D188" t="s">
        <v>2083</v>
      </c>
      <c r="E188" t="s">
        <v>2708</v>
      </c>
      <c r="F188" s="8" t="s">
        <v>2756</v>
      </c>
      <c r="G188" s="8" t="s">
        <v>1012</v>
      </c>
      <c r="H188">
        <v>12448</v>
      </c>
      <c r="I188">
        <v>33</v>
      </c>
      <c r="M188" s="8"/>
    </row>
    <row r="189" spans="1:13" x14ac:dyDescent="0.25">
      <c r="A189" t="s">
        <v>189</v>
      </c>
      <c r="B189">
        <v>44233</v>
      </c>
      <c r="C189">
        <v>3.4188376216318997E-2</v>
      </c>
      <c r="D189" t="s">
        <v>2044</v>
      </c>
      <c r="E189" t="s">
        <v>2721</v>
      </c>
      <c r="F189" s="8" t="s">
        <v>2730</v>
      </c>
      <c r="G189" s="8" t="s">
        <v>1014</v>
      </c>
      <c r="H189">
        <v>12177</v>
      </c>
      <c r="I189">
        <v>45</v>
      </c>
      <c r="M189" s="8"/>
    </row>
    <row r="190" spans="1:13" x14ac:dyDescent="0.25">
      <c r="A190" t="s">
        <v>190</v>
      </c>
      <c r="B190">
        <v>44337</v>
      </c>
      <c r="C190">
        <v>0.577788134149954</v>
      </c>
      <c r="D190" t="s">
        <v>2142</v>
      </c>
      <c r="E190" t="s">
        <v>2721</v>
      </c>
      <c r="F190" s="8" t="s">
        <v>2764</v>
      </c>
      <c r="G190" s="8" t="s">
        <v>1013</v>
      </c>
      <c r="H190">
        <v>12926</v>
      </c>
      <c r="I190">
        <v>10</v>
      </c>
      <c r="M190" s="8"/>
    </row>
    <row r="191" spans="1:13" x14ac:dyDescent="0.25">
      <c r="A191" t="s">
        <v>191</v>
      </c>
      <c r="B191">
        <v>44344</v>
      </c>
      <c r="C191">
        <v>0.69748698808971699</v>
      </c>
      <c r="D191" t="s">
        <v>2143</v>
      </c>
      <c r="E191" t="s">
        <v>2721</v>
      </c>
      <c r="F191" s="8" t="s">
        <v>2764</v>
      </c>
      <c r="G191" s="8" t="s">
        <v>1013</v>
      </c>
      <c r="H191">
        <v>12986</v>
      </c>
      <c r="I191">
        <v>12</v>
      </c>
      <c r="M191" s="8"/>
    </row>
    <row r="192" spans="1:13" x14ac:dyDescent="0.25">
      <c r="A192" t="s">
        <v>192</v>
      </c>
      <c r="B192">
        <v>44184</v>
      </c>
      <c r="C192">
        <v>0.46191562916487899</v>
      </c>
      <c r="D192" t="s">
        <v>2144</v>
      </c>
      <c r="E192" t="s">
        <v>2721</v>
      </c>
      <c r="F192" s="8" t="s">
        <v>2765</v>
      </c>
      <c r="G192" s="8" t="s">
        <v>1014</v>
      </c>
      <c r="H192">
        <v>12734</v>
      </c>
      <c r="I192">
        <v>91</v>
      </c>
      <c r="M192" s="8"/>
    </row>
    <row r="193" spans="1:13" x14ac:dyDescent="0.25">
      <c r="A193" t="s">
        <v>193</v>
      </c>
      <c r="B193">
        <v>44073</v>
      </c>
      <c r="C193">
        <v>0.27271870668120601</v>
      </c>
      <c r="D193" t="s">
        <v>2029</v>
      </c>
      <c r="E193" t="s">
        <v>2721</v>
      </c>
      <c r="F193" s="8" t="s">
        <v>2765</v>
      </c>
      <c r="G193" s="8" t="s">
        <v>1014</v>
      </c>
      <c r="H193">
        <v>12795</v>
      </c>
      <c r="I193">
        <v>26</v>
      </c>
      <c r="M193" s="8"/>
    </row>
    <row r="194" spans="1:13" x14ac:dyDescent="0.25">
      <c r="A194" t="s">
        <v>194</v>
      </c>
      <c r="B194">
        <v>44012</v>
      </c>
      <c r="C194">
        <v>0.80149350150790299</v>
      </c>
      <c r="D194" t="s">
        <v>2048</v>
      </c>
      <c r="E194" t="s">
        <v>2721</v>
      </c>
      <c r="F194" s="8" t="s">
        <v>2765</v>
      </c>
      <c r="G194" s="8" t="s">
        <v>1014</v>
      </c>
      <c r="H194">
        <v>12580</v>
      </c>
      <c r="I194">
        <v>55</v>
      </c>
      <c r="M194" s="8"/>
    </row>
    <row r="195" spans="1:13" x14ac:dyDescent="0.25">
      <c r="A195" t="s">
        <v>195</v>
      </c>
      <c r="B195">
        <v>44231</v>
      </c>
      <c r="C195">
        <v>0.56790155262661102</v>
      </c>
      <c r="D195" t="s">
        <v>2145</v>
      </c>
      <c r="E195" t="s">
        <v>2708</v>
      </c>
      <c r="F195" s="8" t="s">
        <v>2766</v>
      </c>
      <c r="G195" s="8" t="s">
        <v>1012</v>
      </c>
      <c r="H195">
        <v>12412</v>
      </c>
      <c r="I195">
        <v>91</v>
      </c>
      <c r="M195" s="8"/>
    </row>
    <row r="196" spans="1:13" x14ac:dyDescent="0.25">
      <c r="A196" t="s">
        <v>196</v>
      </c>
      <c r="B196">
        <v>44266</v>
      </c>
      <c r="C196">
        <v>0.77162394759961495</v>
      </c>
      <c r="D196" t="s">
        <v>2132</v>
      </c>
      <c r="E196" t="s">
        <v>2708</v>
      </c>
      <c r="F196" s="8" t="s">
        <v>2709</v>
      </c>
      <c r="G196" s="8" t="s">
        <v>1014</v>
      </c>
      <c r="H196">
        <v>12843</v>
      </c>
      <c r="I196">
        <v>45</v>
      </c>
      <c r="M196" s="8"/>
    </row>
    <row r="197" spans="1:13" x14ac:dyDescent="0.25">
      <c r="A197" t="s">
        <v>197</v>
      </c>
      <c r="B197">
        <v>44047</v>
      </c>
      <c r="C197">
        <v>0.51260577149331998</v>
      </c>
      <c r="D197" t="s">
        <v>2146</v>
      </c>
      <c r="E197" t="s">
        <v>2708</v>
      </c>
      <c r="F197" s="8" t="s">
        <v>2767</v>
      </c>
      <c r="G197" s="8" t="s">
        <v>1013</v>
      </c>
      <c r="H197">
        <v>12372</v>
      </c>
      <c r="I197">
        <v>94</v>
      </c>
      <c r="M197" s="8"/>
    </row>
    <row r="198" spans="1:13" x14ac:dyDescent="0.25">
      <c r="A198" t="s">
        <v>198</v>
      </c>
      <c r="B198">
        <v>44087</v>
      </c>
      <c r="C198">
        <v>0.43161656196786002</v>
      </c>
      <c r="D198" t="s">
        <v>2147</v>
      </c>
      <c r="E198" t="s">
        <v>2708</v>
      </c>
      <c r="F198" s="8" t="s">
        <v>2767</v>
      </c>
      <c r="G198" s="8" t="s">
        <v>1013</v>
      </c>
      <c r="H198">
        <v>12946</v>
      </c>
      <c r="I198">
        <v>81</v>
      </c>
      <c r="M198" s="8"/>
    </row>
    <row r="199" spans="1:13" x14ac:dyDescent="0.25">
      <c r="A199" t="s">
        <v>199</v>
      </c>
      <c r="B199">
        <v>44223</v>
      </c>
      <c r="C199">
        <v>0.79736146172257805</v>
      </c>
      <c r="D199" t="s">
        <v>2148</v>
      </c>
      <c r="E199" t="s">
        <v>2708</v>
      </c>
      <c r="F199" s="8" t="s">
        <v>2730</v>
      </c>
      <c r="G199" s="8" t="s">
        <v>1014</v>
      </c>
      <c r="H199">
        <v>12259</v>
      </c>
      <c r="I199">
        <v>62</v>
      </c>
      <c r="M199" s="8"/>
    </row>
    <row r="200" spans="1:13" x14ac:dyDescent="0.25">
      <c r="A200" t="s">
        <v>200</v>
      </c>
      <c r="B200">
        <v>44125</v>
      </c>
      <c r="C200">
        <v>0.43999222296309198</v>
      </c>
      <c r="D200" t="s">
        <v>2149</v>
      </c>
      <c r="E200" t="s">
        <v>2721</v>
      </c>
      <c r="F200" s="8" t="s">
        <v>2730</v>
      </c>
      <c r="G200" s="8" t="s">
        <v>1014</v>
      </c>
      <c r="H200">
        <v>12610</v>
      </c>
      <c r="I200">
        <v>13</v>
      </c>
      <c r="M200" s="8"/>
    </row>
    <row r="201" spans="1:13" x14ac:dyDescent="0.25">
      <c r="A201" t="s">
        <v>201</v>
      </c>
      <c r="B201">
        <v>44010</v>
      </c>
      <c r="C201">
        <v>0.86980341507785297</v>
      </c>
      <c r="D201" t="s">
        <v>2108</v>
      </c>
      <c r="E201" t="s">
        <v>2708</v>
      </c>
      <c r="F201" s="8" t="s">
        <v>2730</v>
      </c>
      <c r="G201" s="8" t="s">
        <v>1014</v>
      </c>
      <c r="H201">
        <v>12467</v>
      </c>
      <c r="I201">
        <v>38</v>
      </c>
      <c r="M201" s="8"/>
    </row>
    <row r="202" spans="1:13" x14ac:dyDescent="0.25">
      <c r="A202" t="s">
        <v>202</v>
      </c>
      <c r="B202">
        <v>44182</v>
      </c>
      <c r="C202">
        <v>0.48708328977760401</v>
      </c>
      <c r="D202" t="s">
        <v>2044</v>
      </c>
      <c r="E202" t="s">
        <v>2721</v>
      </c>
      <c r="F202" s="8" t="s">
        <v>2730</v>
      </c>
      <c r="G202" s="8" t="s">
        <v>1014</v>
      </c>
      <c r="H202">
        <v>13018</v>
      </c>
      <c r="I202">
        <v>74</v>
      </c>
      <c r="M202" s="8"/>
    </row>
    <row r="203" spans="1:13" x14ac:dyDescent="0.25">
      <c r="A203" t="s">
        <v>203</v>
      </c>
      <c r="B203">
        <v>44172</v>
      </c>
      <c r="C203">
        <v>0.87567442167418397</v>
      </c>
      <c r="D203" t="s">
        <v>2027</v>
      </c>
      <c r="E203" t="s">
        <v>2708</v>
      </c>
      <c r="F203" s="8" t="s">
        <v>2730</v>
      </c>
      <c r="G203" s="8" t="s">
        <v>1014</v>
      </c>
      <c r="H203">
        <v>12993</v>
      </c>
      <c r="I203">
        <v>31</v>
      </c>
      <c r="M203" s="8"/>
    </row>
    <row r="204" spans="1:13" x14ac:dyDescent="0.25">
      <c r="A204" t="s">
        <v>204</v>
      </c>
      <c r="B204">
        <v>44097</v>
      </c>
      <c r="C204">
        <v>0.77077871541583698</v>
      </c>
      <c r="D204" t="s">
        <v>2133</v>
      </c>
      <c r="E204" t="s">
        <v>2721</v>
      </c>
      <c r="F204" s="8" t="s">
        <v>2768</v>
      </c>
      <c r="G204" s="8" t="s">
        <v>1013</v>
      </c>
      <c r="H204">
        <v>12232</v>
      </c>
      <c r="I204">
        <v>67</v>
      </c>
      <c r="M204" s="8"/>
    </row>
    <row r="205" spans="1:13" x14ac:dyDescent="0.25">
      <c r="A205" t="s">
        <v>205</v>
      </c>
      <c r="B205">
        <v>44236</v>
      </c>
      <c r="C205">
        <v>0.76834722111201903</v>
      </c>
      <c r="D205" t="s">
        <v>2051</v>
      </c>
      <c r="E205" t="s">
        <v>2708</v>
      </c>
      <c r="F205" s="8" t="s">
        <v>2769</v>
      </c>
      <c r="G205" s="8" t="s">
        <v>1012</v>
      </c>
      <c r="H205">
        <v>12975</v>
      </c>
      <c r="I205">
        <v>79</v>
      </c>
      <c r="M205" s="8"/>
    </row>
    <row r="206" spans="1:13" x14ac:dyDescent="0.25">
      <c r="A206" t="s">
        <v>206</v>
      </c>
      <c r="B206">
        <v>44242</v>
      </c>
      <c r="C206">
        <v>0.25928963055037801</v>
      </c>
      <c r="D206" t="s">
        <v>2045</v>
      </c>
      <c r="E206" t="s">
        <v>2721</v>
      </c>
      <c r="F206" s="8" t="s">
        <v>2769</v>
      </c>
      <c r="G206" s="8" t="s">
        <v>1012</v>
      </c>
      <c r="H206">
        <v>12154</v>
      </c>
      <c r="I206">
        <v>22</v>
      </c>
      <c r="M206" s="8"/>
    </row>
    <row r="207" spans="1:13" x14ac:dyDescent="0.25">
      <c r="A207" t="s">
        <v>207</v>
      </c>
      <c r="B207">
        <v>44087</v>
      </c>
      <c r="C207">
        <v>0.31936521737124002</v>
      </c>
      <c r="D207" t="s">
        <v>2150</v>
      </c>
      <c r="E207" t="s">
        <v>2708</v>
      </c>
      <c r="F207" s="8" t="s">
        <v>2770</v>
      </c>
      <c r="G207" s="8" t="s">
        <v>1014</v>
      </c>
      <c r="H207">
        <v>12204</v>
      </c>
      <c r="I207">
        <v>81</v>
      </c>
      <c r="M207" s="8"/>
    </row>
    <row r="208" spans="1:13" x14ac:dyDescent="0.25">
      <c r="A208" t="s">
        <v>208</v>
      </c>
      <c r="B208">
        <v>44078</v>
      </c>
      <c r="C208">
        <v>0.43648899980327599</v>
      </c>
      <c r="D208" t="s">
        <v>2112</v>
      </c>
      <c r="E208" t="s">
        <v>2708</v>
      </c>
      <c r="F208" s="8" t="s">
        <v>2719</v>
      </c>
      <c r="G208" s="8" t="s">
        <v>1013</v>
      </c>
      <c r="H208">
        <v>12659</v>
      </c>
      <c r="I208">
        <v>94</v>
      </c>
      <c r="M208" s="8"/>
    </row>
    <row r="209" spans="1:13" x14ac:dyDescent="0.25">
      <c r="F209" s="8"/>
      <c r="G209" s="8"/>
      <c r="M209" s="8"/>
    </row>
    <row r="210" spans="1:13" x14ac:dyDescent="0.25">
      <c r="A210" t="s">
        <v>209</v>
      </c>
      <c r="B210">
        <v>44300</v>
      </c>
      <c r="C210">
        <v>0.740484544891573</v>
      </c>
      <c r="D210" t="s">
        <v>2067</v>
      </c>
      <c r="E210" t="s">
        <v>2721</v>
      </c>
      <c r="F210" s="8" t="s">
        <v>2719</v>
      </c>
      <c r="G210" s="8" t="s">
        <v>1013</v>
      </c>
      <c r="H210">
        <v>13053</v>
      </c>
      <c r="I210">
        <v>99</v>
      </c>
      <c r="M210" s="8"/>
    </row>
    <row r="211" spans="1:13" x14ac:dyDescent="0.25">
      <c r="A211" t="s">
        <v>210</v>
      </c>
      <c r="B211">
        <v>44244</v>
      </c>
      <c r="C211">
        <v>0.146767438716881</v>
      </c>
      <c r="D211" t="s">
        <v>2087</v>
      </c>
      <c r="E211" t="s">
        <v>2708</v>
      </c>
      <c r="F211" s="8" t="s">
        <v>2771</v>
      </c>
      <c r="G211" s="8" t="s">
        <v>1012</v>
      </c>
      <c r="H211">
        <v>12960</v>
      </c>
      <c r="I211">
        <v>74</v>
      </c>
      <c r="M211" s="8"/>
    </row>
    <row r="212" spans="1:13" x14ac:dyDescent="0.25">
      <c r="A212" t="s">
        <v>211</v>
      </c>
      <c r="B212">
        <v>44010</v>
      </c>
      <c r="C212">
        <v>6.9905663683592995E-2</v>
      </c>
      <c r="D212" t="s">
        <v>2135</v>
      </c>
      <c r="E212" t="s">
        <v>2708</v>
      </c>
      <c r="F212" s="8" t="s">
        <v>2772</v>
      </c>
      <c r="G212" s="8" t="s">
        <v>1012</v>
      </c>
      <c r="H212">
        <v>12434</v>
      </c>
      <c r="I212">
        <v>19</v>
      </c>
      <c r="M212" s="8"/>
    </row>
    <row r="213" spans="1:13" x14ac:dyDescent="0.25">
      <c r="A213" t="s">
        <v>212</v>
      </c>
      <c r="B213">
        <v>44240</v>
      </c>
      <c r="C213">
        <v>0.34282102986395901</v>
      </c>
      <c r="D213" t="s">
        <v>2098</v>
      </c>
      <c r="E213" t="s">
        <v>2721</v>
      </c>
      <c r="F213" s="8" t="s">
        <v>2773</v>
      </c>
      <c r="G213" s="8" t="s">
        <v>1012</v>
      </c>
      <c r="H213">
        <v>12159</v>
      </c>
      <c r="I213">
        <v>55</v>
      </c>
      <c r="M213" s="8"/>
    </row>
    <row r="214" spans="1:13" x14ac:dyDescent="0.25">
      <c r="A214" t="s">
        <v>213</v>
      </c>
      <c r="B214">
        <v>44318</v>
      </c>
      <c r="C214">
        <v>0.94102461619789302</v>
      </c>
      <c r="D214" t="s">
        <v>2125</v>
      </c>
      <c r="E214" t="s">
        <v>2721</v>
      </c>
      <c r="F214" s="8" t="s">
        <v>2774</v>
      </c>
      <c r="G214" s="8" t="s">
        <v>1012</v>
      </c>
      <c r="H214">
        <v>12752</v>
      </c>
      <c r="I214">
        <v>52</v>
      </c>
      <c r="M214" s="8"/>
    </row>
    <row r="215" spans="1:13" x14ac:dyDescent="0.25">
      <c r="A215" t="s">
        <v>214</v>
      </c>
      <c r="B215">
        <v>44110</v>
      </c>
      <c r="C215">
        <v>2.6222651320097001E-2</v>
      </c>
      <c r="D215" t="s">
        <v>2151</v>
      </c>
      <c r="E215" t="s">
        <v>2708</v>
      </c>
      <c r="F215" s="8" t="s">
        <v>2775</v>
      </c>
      <c r="G215" s="8" t="s">
        <v>1013</v>
      </c>
      <c r="H215">
        <v>12141</v>
      </c>
      <c r="I215">
        <v>20</v>
      </c>
      <c r="M215" s="8"/>
    </row>
    <row r="216" spans="1:13" x14ac:dyDescent="0.25">
      <c r="A216" t="s">
        <v>215</v>
      </c>
      <c r="B216">
        <v>44029</v>
      </c>
      <c r="C216">
        <v>0.323736659992164</v>
      </c>
      <c r="D216" t="s">
        <v>2152</v>
      </c>
      <c r="E216" t="s">
        <v>2721</v>
      </c>
      <c r="F216" s="8" t="s">
        <v>2776</v>
      </c>
      <c r="G216" s="8" t="s">
        <v>1012</v>
      </c>
      <c r="H216">
        <v>13096</v>
      </c>
      <c r="I216">
        <v>46</v>
      </c>
      <c r="M216" s="8"/>
    </row>
    <row r="217" spans="1:13" x14ac:dyDescent="0.25">
      <c r="A217" t="s">
        <v>216</v>
      </c>
      <c r="B217">
        <v>44044</v>
      </c>
      <c r="C217">
        <v>0.95798714332972801</v>
      </c>
      <c r="D217" t="s">
        <v>2098</v>
      </c>
      <c r="E217" t="s">
        <v>2708</v>
      </c>
      <c r="F217" s="8" t="s">
        <v>2775</v>
      </c>
      <c r="G217" s="8" t="s">
        <v>1012</v>
      </c>
      <c r="H217">
        <v>12945</v>
      </c>
      <c r="I217">
        <v>33</v>
      </c>
      <c r="M217" s="8"/>
    </row>
    <row r="218" spans="1:13" x14ac:dyDescent="0.25">
      <c r="A218" t="s">
        <v>217</v>
      </c>
      <c r="B218">
        <v>44320</v>
      </c>
      <c r="C218">
        <v>0.58328344983200997</v>
      </c>
      <c r="D218" t="s">
        <v>2139</v>
      </c>
      <c r="E218" t="s">
        <v>2721</v>
      </c>
      <c r="F218" s="8" t="s">
        <v>2773</v>
      </c>
      <c r="G218" s="8" t="s">
        <v>1012</v>
      </c>
      <c r="H218">
        <v>12905</v>
      </c>
      <c r="I218">
        <v>36</v>
      </c>
      <c r="M218" s="8"/>
    </row>
    <row r="219" spans="1:13" x14ac:dyDescent="0.25">
      <c r="A219" t="s">
        <v>218</v>
      </c>
      <c r="B219">
        <v>44120</v>
      </c>
      <c r="C219">
        <v>3.0916621698661301E-2</v>
      </c>
      <c r="D219" t="s">
        <v>2078</v>
      </c>
      <c r="E219" t="s">
        <v>2708</v>
      </c>
      <c r="F219" s="8" t="s">
        <v>2777</v>
      </c>
      <c r="G219" s="8" t="s">
        <v>1012</v>
      </c>
      <c r="H219">
        <v>12864</v>
      </c>
      <c r="I219">
        <v>58</v>
      </c>
      <c r="M219" s="8"/>
    </row>
    <row r="220" spans="1:13" x14ac:dyDescent="0.25">
      <c r="A220" t="s">
        <v>219</v>
      </c>
      <c r="B220">
        <v>44094</v>
      </c>
      <c r="C220">
        <v>5.9390920920410803E-2</v>
      </c>
      <c r="D220" t="s">
        <v>2153</v>
      </c>
      <c r="E220" t="s">
        <v>2708</v>
      </c>
      <c r="F220" s="8" t="s">
        <v>2771</v>
      </c>
      <c r="G220" s="8" t="s">
        <v>1012</v>
      </c>
      <c r="H220">
        <v>13064</v>
      </c>
      <c r="I220">
        <v>67</v>
      </c>
      <c r="M220" s="8"/>
    </row>
    <row r="221" spans="1:13" x14ac:dyDescent="0.25">
      <c r="A221" t="s">
        <v>220</v>
      </c>
      <c r="B221">
        <v>44201</v>
      </c>
      <c r="C221">
        <v>0.50373031654914202</v>
      </c>
      <c r="D221" t="s">
        <v>2033</v>
      </c>
      <c r="E221" t="s">
        <v>2708</v>
      </c>
      <c r="F221" s="8" t="s">
        <v>2778</v>
      </c>
      <c r="G221" s="8" t="s">
        <v>1012</v>
      </c>
      <c r="H221">
        <v>12400</v>
      </c>
      <c r="I221">
        <v>42</v>
      </c>
      <c r="M221" s="8"/>
    </row>
    <row r="222" spans="1:13" x14ac:dyDescent="0.25">
      <c r="A222" t="s">
        <v>221</v>
      </c>
      <c r="B222">
        <v>44358</v>
      </c>
      <c r="C222">
        <v>0.97748189215667602</v>
      </c>
      <c r="D222" t="s">
        <v>2144</v>
      </c>
      <c r="E222" t="s">
        <v>2708</v>
      </c>
      <c r="F222" s="8" t="s">
        <v>2779</v>
      </c>
      <c r="G222" s="8" t="s">
        <v>1013</v>
      </c>
      <c r="H222">
        <v>12684</v>
      </c>
      <c r="I222">
        <v>93</v>
      </c>
      <c r="M222" s="8"/>
    </row>
    <row r="223" spans="1:13" x14ac:dyDescent="0.25">
      <c r="A223" t="s">
        <v>222</v>
      </c>
      <c r="B223">
        <v>44061</v>
      </c>
      <c r="C223">
        <v>0.35088450543022898</v>
      </c>
      <c r="D223" t="s">
        <v>2038</v>
      </c>
      <c r="E223" t="s">
        <v>2721</v>
      </c>
      <c r="F223" s="8" t="s">
        <v>2778</v>
      </c>
      <c r="G223" s="8" t="s">
        <v>1013</v>
      </c>
      <c r="H223">
        <v>12481</v>
      </c>
      <c r="I223">
        <v>40</v>
      </c>
      <c r="M223" s="8"/>
    </row>
    <row r="224" spans="1:13" x14ac:dyDescent="0.25">
      <c r="A224" t="s">
        <v>223</v>
      </c>
      <c r="B224">
        <v>44086</v>
      </c>
      <c r="C224">
        <v>0.545724057093667</v>
      </c>
      <c r="D224" t="s">
        <v>2043</v>
      </c>
      <c r="E224" t="s">
        <v>2708</v>
      </c>
      <c r="F224" s="8" t="s">
        <v>2778</v>
      </c>
      <c r="G224" s="8" t="s">
        <v>1013</v>
      </c>
      <c r="H224">
        <v>12294</v>
      </c>
      <c r="I224">
        <v>47</v>
      </c>
      <c r="M224" s="8"/>
    </row>
    <row r="225" spans="1:13" x14ac:dyDescent="0.25">
      <c r="A225" t="s">
        <v>224</v>
      </c>
      <c r="B225">
        <v>44330</v>
      </c>
      <c r="C225">
        <v>0.66583797035072201</v>
      </c>
      <c r="D225" t="s">
        <v>2154</v>
      </c>
      <c r="E225" t="s">
        <v>2721</v>
      </c>
      <c r="F225" s="8" t="s">
        <v>2780</v>
      </c>
      <c r="G225" s="8" t="s">
        <v>1013</v>
      </c>
      <c r="H225">
        <v>12768</v>
      </c>
      <c r="I225">
        <v>63</v>
      </c>
      <c r="M225" s="8"/>
    </row>
    <row r="226" spans="1:13" x14ac:dyDescent="0.25">
      <c r="A226" t="s">
        <v>225</v>
      </c>
      <c r="B226">
        <v>44196</v>
      </c>
      <c r="C226">
        <v>0.87293434016315297</v>
      </c>
      <c r="D226" t="s">
        <v>2155</v>
      </c>
      <c r="E226" t="s">
        <v>2708</v>
      </c>
      <c r="F226" s="8" t="s">
        <v>2781</v>
      </c>
      <c r="G226" s="8" t="s">
        <v>1013</v>
      </c>
      <c r="H226">
        <v>12306</v>
      </c>
      <c r="I226">
        <v>93</v>
      </c>
      <c r="M226" s="8"/>
    </row>
    <row r="227" spans="1:13" x14ac:dyDescent="0.25">
      <c r="A227" t="s">
        <v>226</v>
      </c>
      <c r="B227">
        <v>44276</v>
      </c>
      <c r="C227">
        <v>0.27196639768840902</v>
      </c>
      <c r="D227" t="s">
        <v>2116</v>
      </c>
      <c r="E227" t="s">
        <v>2721</v>
      </c>
      <c r="F227" s="8" t="s">
        <v>2782</v>
      </c>
      <c r="G227" s="8" t="s">
        <v>1013</v>
      </c>
      <c r="H227">
        <v>12341</v>
      </c>
      <c r="I227">
        <v>74</v>
      </c>
      <c r="M227" s="8"/>
    </row>
    <row r="228" spans="1:13" x14ac:dyDescent="0.25">
      <c r="A228" t="s">
        <v>227</v>
      </c>
      <c r="B228">
        <v>44125</v>
      </c>
      <c r="C228">
        <v>2.6023989064091601E-2</v>
      </c>
      <c r="D228" t="s">
        <v>2156</v>
      </c>
      <c r="E228" t="s">
        <v>2721</v>
      </c>
      <c r="F228" s="8" t="s">
        <v>2783</v>
      </c>
      <c r="G228" s="8" t="s">
        <v>1012</v>
      </c>
      <c r="H228">
        <v>12911</v>
      </c>
      <c r="I228">
        <v>95</v>
      </c>
      <c r="M228" s="8"/>
    </row>
    <row r="229" spans="1:13" x14ac:dyDescent="0.25">
      <c r="A229" t="s">
        <v>228</v>
      </c>
      <c r="B229">
        <v>44130</v>
      </c>
      <c r="C229">
        <v>0.15229574182461</v>
      </c>
      <c r="D229" t="s">
        <v>2049</v>
      </c>
      <c r="E229" t="s">
        <v>2708</v>
      </c>
      <c r="F229" s="8" t="s">
        <v>2784</v>
      </c>
      <c r="G229" s="8" t="s">
        <v>1012</v>
      </c>
      <c r="H229">
        <v>12290</v>
      </c>
      <c r="I229">
        <v>83</v>
      </c>
      <c r="M229" s="8"/>
    </row>
    <row r="230" spans="1:13" x14ac:dyDescent="0.25">
      <c r="A230" t="s">
        <v>229</v>
      </c>
      <c r="B230">
        <v>44296</v>
      </c>
      <c r="C230">
        <v>0.75571316484511197</v>
      </c>
      <c r="D230" t="s">
        <v>2052</v>
      </c>
      <c r="E230" t="s">
        <v>2708</v>
      </c>
      <c r="F230" s="8" t="s">
        <v>2785</v>
      </c>
      <c r="G230" s="8" t="s">
        <v>1012</v>
      </c>
      <c r="H230">
        <v>12943</v>
      </c>
      <c r="I230">
        <v>90</v>
      </c>
      <c r="M230" s="8"/>
    </row>
    <row r="231" spans="1:13" x14ac:dyDescent="0.25">
      <c r="A231" t="s">
        <v>230</v>
      </c>
      <c r="B231">
        <v>44322</v>
      </c>
      <c r="C231">
        <v>0.38814039823657398</v>
      </c>
      <c r="D231" t="s">
        <v>2157</v>
      </c>
      <c r="E231" t="s">
        <v>2721</v>
      </c>
      <c r="F231" s="8" t="s">
        <v>2786</v>
      </c>
      <c r="G231" s="8" t="s">
        <v>1012</v>
      </c>
      <c r="H231">
        <v>13087</v>
      </c>
      <c r="I231">
        <v>79</v>
      </c>
      <c r="M231" s="8"/>
    </row>
    <row r="232" spans="1:13" x14ac:dyDescent="0.25">
      <c r="A232" t="s">
        <v>231</v>
      </c>
      <c r="B232">
        <v>44278</v>
      </c>
      <c r="C232">
        <v>0.69864613206318305</v>
      </c>
      <c r="D232" t="s">
        <v>2142</v>
      </c>
      <c r="E232" t="s">
        <v>2708</v>
      </c>
      <c r="F232" s="8" t="s">
        <v>2787</v>
      </c>
      <c r="G232" s="8" t="s">
        <v>1012</v>
      </c>
      <c r="H232">
        <v>12616</v>
      </c>
      <c r="I232">
        <v>27</v>
      </c>
      <c r="M232" s="8"/>
    </row>
    <row r="233" spans="1:13" x14ac:dyDescent="0.25">
      <c r="A233" t="s">
        <v>232</v>
      </c>
      <c r="B233">
        <v>44053</v>
      </c>
      <c r="C233">
        <v>0.46093900905595903</v>
      </c>
      <c r="D233" t="s">
        <v>2158</v>
      </c>
      <c r="E233" t="s">
        <v>2721</v>
      </c>
      <c r="F233" s="8" t="s">
        <v>2788</v>
      </c>
      <c r="G233" s="8" t="s">
        <v>1012</v>
      </c>
      <c r="H233">
        <v>13063</v>
      </c>
      <c r="I233">
        <v>39</v>
      </c>
      <c r="M233" s="8"/>
    </row>
    <row r="234" spans="1:13" x14ac:dyDescent="0.25">
      <c r="A234" t="s">
        <v>233</v>
      </c>
      <c r="B234">
        <v>44125</v>
      </c>
      <c r="C234">
        <v>0.96872207443178804</v>
      </c>
      <c r="D234" t="s">
        <v>2159</v>
      </c>
      <c r="E234" t="s">
        <v>2708</v>
      </c>
      <c r="F234" s="8" t="s">
        <v>2789</v>
      </c>
      <c r="G234" s="8" t="s">
        <v>1012</v>
      </c>
      <c r="H234">
        <v>12219</v>
      </c>
      <c r="I234">
        <v>53</v>
      </c>
      <c r="M234" s="8"/>
    </row>
    <row r="235" spans="1:13" x14ac:dyDescent="0.25">
      <c r="A235" t="s">
        <v>234</v>
      </c>
      <c r="B235">
        <v>44110</v>
      </c>
      <c r="C235">
        <v>0.21138325885645701</v>
      </c>
      <c r="D235" t="s">
        <v>2097</v>
      </c>
      <c r="E235" t="s">
        <v>2721</v>
      </c>
      <c r="F235" s="8" t="s">
        <v>2790</v>
      </c>
      <c r="G235" s="8" t="s">
        <v>1012</v>
      </c>
      <c r="H235">
        <v>12484</v>
      </c>
      <c r="I235">
        <v>77</v>
      </c>
      <c r="M235" s="8"/>
    </row>
    <row r="236" spans="1:13" x14ac:dyDescent="0.25">
      <c r="A236" t="s">
        <v>235</v>
      </c>
      <c r="B236">
        <v>44104</v>
      </c>
      <c r="C236">
        <v>0.86878620194706402</v>
      </c>
      <c r="D236" t="s">
        <v>2160</v>
      </c>
      <c r="E236" t="s">
        <v>2721</v>
      </c>
      <c r="F236" s="8" t="s">
        <v>2791</v>
      </c>
      <c r="G236" s="8" t="s">
        <v>1013</v>
      </c>
      <c r="H236">
        <v>12464</v>
      </c>
      <c r="I236">
        <v>85</v>
      </c>
      <c r="M236" s="8"/>
    </row>
    <row r="237" spans="1:13" x14ac:dyDescent="0.25">
      <c r="F237" s="8"/>
      <c r="G237" s="8"/>
      <c r="M237" s="8"/>
    </row>
    <row r="238" spans="1:13" x14ac:dyDescent="0.25">
      <c r="A238" t="s">
        <v>236</v>
      </c>
      <c r="B238">
        <v>44257</v>
      </c>
      <c r="C238">
        <v>0.47977392437872801</v>
      </c>
      <c r="D238" t="s">
        <v>2073</v>
      </c>
      <c r="E238" t="s">
        <v>2721</v>
      </c>
      <c r="F238" s="8" t="s">
        <v>2792</v>
      </c>
      <c r="G238" s="8" t="s">
        <v>1013</v>
      </c>
      <c r="H238">
        <v>12670</v>
      </c>
      <c r="I238">
        <v>17</v>
      </c>
      <c r="M238" s="8"/>
    </row>
    <row r="239" spans="1:13" x14ac:dyDescent="0.25">
      <c r="A239" t="s">
        <v>237</v>
      </c>
      <c r="B239">
        <v>44094</v>
      </c>
      <c r="C239">
        <v>0.63767644416824898</v>
      </c>
      <c r="D239" t="s">
        <v>2161</v>
      </c>
      <c r="E239" t="s">
        <v>2708</v>
      </c>
      <c r="F239" s="8" t="s">
        <v>2793</v>
      </c>
      <c r="G239" s="8" t="s">
        <v>1013</v>
      </c>
      <c r="H239">
        <v>12140</v>
      </c>
      <c r="I239">
        <v>63</v>
      </c>
      <c r="M239" s="8"/>
    </row>
    <row r="240" spans="1:13" x14ac:dyDescent="0.25">
      <c r="A240" t="s">
        <v>238</v>
      </c>
      <c r="B240">
        <v>44024</v>
      </c>
      <c r="C240">
        <v>0.43621531388039703</v>
      </c>
      <c r="D240" t="s">
        <v>2162</v>
      </c>
      <c r="E240" t="s">
        <v>2721</v>
      </c>
      <c r="F240" s="8" t="s">
        <v>2794</v>
      </c>
      <c r="G240" s="8" t="s">
        <v>1012</v>
      </c>
      <c r="H240">
        <v>12990</v>
      </c>
      <c r="I240">
        <v>84</v>
      </c>
      <c r="M240" s="8"/>
    </row>
    <row r="241" spans="1:13" x14ac:dyDescent="0.25">
      <c r="A241" t="s">
        <v>239</v>
      </c>
      <c r="B241">
        <v>44329</v>
      </c>
      <c r="C241">
        <v>0.29883585839178001</v>
      </c>
      <c r="D241" t="s">
        <v>2141</v>
      </c>
      <c r="E241" t="s">
        <v>2708</v>
      </c>
      <c r="F241" s="8" t="s">
        <v>2795</v>
      </c>
      <c r="G241" s="8" t="s">
        <v>1012</v>
      </c>
      <c r="H241">
        <v>12956</v>
      </c>
      <c r="I241">
        <v>76</v>
      </c>
      <c r="M241" s="8"/>
    </row>
    <row r="242" spans="1:13" x14ac:dyDescent="0.25">
      <c r="A242" t="s">
        <v>240</v>
      </c>
      <c r="B242">
        <v>44175</v>
      </c>
      <c r="C242">
        <v>0.51822198112995499</v>
      </c>
      <c r="D242" t="s">
        <v>2140</v>
      </c>
      <c r="E242" t="s">
        <v>2721</v>
      </c>
      <c r="F242" s="8" t="s">
        <v>2796</v>
      </c>
      <c r="G242" s="8" t="s">
        <v>1013</v>
      </c>
      <c r="H242">
        <v>12915</v>
      </c>
      <c r="I242">
        <v>18</v>
      </c>
      <c r="M242" s="8"/>
    </row>
    <row r="243" spans="1:13" x14ac:dyDescent="0.25">
      <c r="A243" t="s">
        <v>241</v>
      </c>
      <c r="B243">
        <v>44194</v>
      </c>
      <c r="C243">
        <v>0.94668271739896104</v>
      </c>
      <c r="D243" t="s">
        <v>2101</v>
      </c>
      <c r="E243" t="s">
        <v>2708</v>
      </c>
      <c r="F243" s="8" t="s">
        <v>2797</v>
      </c>
      <c r="G243" s="8" t="s">
        <v>1014</v>
      </c>
      <c r="H243">
        <v>12887</v>
      </c>
      <c r="I243">
        <v>100</v>
      </c>
      <c r="M243" s="8"/>
    </row>
    <row r="244" spans="1:13" x14ac:dyDescent="0.25">
      <c r="A244" t="s">
        <v>242</v>
      </c>
      <c r="B244">
        <v>44033</v>
      </c>
      <c r="C244">
        <v>0.296276627959288</v>
      </c>
      <c r="D244" t="s">
        <v>2107</v>
      </c>
      <c r="E244" t="s">
        <v>2708</v>
      </c>
      <c r="F244" s="8" t="s">
        <v>2798</v>
      </c>
      <c r="G244" s="8" t="s">
        <v>1014</v>
      </c>
      <c r="H244">
        <v>12249</v>
      </c>
      <c r="I244">
        <v>94</v>
      </c>
      <c r="M244" s="8"/>
    </row>
    <row r="245" spans="1:13" x14ac:dyDescent="0.25">
      <c r="A245" t="s">
        <v>243</v>
      </c>
      <c r="B245">
        <v>44341</v>
      </c>
      <c r="C245">
        <v>0.11478688883282499</v>
      </c>
      <c r="D245" t="s">
        <v>2080</v>
      </c>
      <c r="E245" t="s">
        <v>2721</v>
      </c>
      <c r="F245" s="8" t="s">
        <v>2799</v>
      </c>
      <c r="G245" s="8" t="s">
        <v>1014</v>
      </c>
      <c r="H245">
        <v>12635</v>
      </c>
      <c r="I245">
        <v>36</v>
      </c>
      <c r="M245" s="8"/>
    </row>
    <row r="246" spans="1:13" x14ac:dyDescent="0.25">
      <c r="A246" t="s">
        <v>244</v>
      </c>
      <c r="B246">
        <v>44036</v>
      </c>
      <c r="C246">
        <v>0.54602844434172704</v>
      </c>
      <c r="D246" t="s">
        <v>2031</v>
      </c>
      <c r="E246" t="s">
        <v>2708</v>
      </c>
      <c r="F246" s="8" t="s">
        <v>2800</v>
      </c>
      <c r="G246" s="8" t="s">
        <v>1014</v>
      </c>
      <c r="H246">
        <v>13019</v>
      </c>
      <c r="I246">
        <v>100</v>
      </c>
      <c r="M246" s="8"/>
    </row>
    <row r="247" spans="1:13" x14ac:dyDescent="0.25">
      <c r="A247" t="s">
        <v>245</v>
      </c>
      <c r="B247">
        <v>44089</v>
      </c>
      <c r="C247">
        <v>0.59153479929280195</v>
      </c>
      <c r="D247" t="s">
        <v>2071</v>
      </c>
      <c r="E247" t="s">
        <v>2708</v>
      </c>
      <c r="F247" s="8" t="s">
        <v>2801</v>
      </c>
      <c r="G247" s="8" t="s">
        <v>1014</v>
      </c>
      <c r="H247">
        <v>12789</v>
      </c>
      <c r="I247">
        <v>31</v>
      </c>
      <c r="M247" s="8"/>
    </row>
    <row r="248" spans="1:13" x14ac:dyDescent="0.25">
      <c r="A248" t="s">
        <v>246</v>
      </c>
      <c r="B248">
        <v>44044</v>
      </c>
      <c r="C248">
        <v>0.38743641632543002</v>
      </c>
      <c r="D248" t="s">
        <v>2089</v>
      </c>
      <c r="E248" t="s">
        <v>2721</v>
      </c>
      <c r="F248" s="8" t="s">
        <v>2802</v>
      </c>
      <c r="G248" s="8" t="s">
        <v>1013</v>
      </c>
      <c r="H248">
        <v>12228</v>
      </c>
      <c r="I248">
        <v>83</v>
      </c>
      <c r="M248" s="8"/>
    </row>
    <row r="249" spans="1:13" x14ac:dyDescent="0.25">
      <c r="F249" s="8"/>
      <c r="G249" s="8"/>
      <c r="M249" s="8"/>
    </row>
    <row r="250" spans="1:13" x14ac:dyDescent="0.25">
      <c r="A250" t="s">
        <v>247</v>
      </c>
      <c r="B250">
        <v>44176</v>
      </c>
      <c r="C250">
        <v>0.32017841555107801</v>
      </c>
      <c r="D250" t="s">
        <v>2068</v>
      </c>
      <c r="E250" t="s">
        <v>2721</v>
      </c>
      <c r="F250" s="8" t="s">
        <v>2803</v>
      </c>
      <c r="G250" s="8" t="s">
        <v>1012</v>
      </c>
      <c r="H250">
        <v>13099</v>
      </c>
      <c r="I250">
        <v>13</v>
      </c>
      <c r="M250" s="8"/>
    </row>
    <row r="251" spans="1:13" x14ac:dyDescent="0.25">
      <c r="A251" t="s">
        <v>248</v>
      </c>
      <c r="B251">
        <v>44116</v>
      </c>
      <c r="C251">
        <v>0.32808873058392202</v>
      </c>
      <c r="D251" t="s">
        <v>2042</v>
      </c>
      <c r="E251" t="s">
        <v>2708</v>
      </c>
      <c r="F251" s="8" t="s">
        <v>2804</v>
      </c>
      <c r="G251" s="8" t="s">
        <v>1012</v>
      </c>
      <c r="H251">
        <v>12781</v>
      </c>
      <c r="I251">
        <v>88</v>
      </c>
      <c r="M251" s="8"/>
    </row>
    <row r="252" spans="1:13" x14ac:dyDescent="0.25">
      <c r="A252" t="s">
        <v>249</v>
      </c>
      <c r="B252">
        <v>44061</v>
      </c>
      <c r="C252">
        <v>0.748972979817776</v>
      </c>
      <c r="D252" t="s">
        <v>2134</v>
      </c>
      <c r="E252" t="s">
        <v>2708</v>
      </c>
      <c r="F252" s="8" t="s">
        <v>2792</v>
      </c>
      <c r="G252" s="8" t="s">
        <v>1012</v>
      </c>
      <c r="H252">
        <v>12364</v>
      </c>
      <c r="I252">
        <v>73</v>
      </c>
      <c r="M252" s="8"/>
    </row>
    <row r="253" spans="1:13" x14ac:dyDescent="0.25">
      <c r="A253" t="s">
        <v>250</v>
      </c>
      <c r="B253">
        <v>44341</v>
      </c>
      <c r="C253">
        <v>0.196087515906093</v>
      </c>
      <c r="D253" t="s">
        <v>2163</v>
      </c>
      <c r="E253" t="s">
        <v>2721</v>
      </c>
      <c r="F253" s="8" t="s">
        <v>2805</v>
      </c>
      <c r="G253" s="8" t="s">
        <v>1012</v>
      </c>
      <c r="H253">
        <v>12204</v>
      </c>
      <c r="I253">
        <v>18</v>
      </c>
      <c r="M253" s="8"/>
    </row>
    <row r="254" spans="1:13" x14ac:dyDescent="0.25">
      <c r="A254" t="s">
        <v>251</v>
      </c>
      <c r="B254">
        <v>44297</v>
      </c>
      <c r="C254">
        <v>0.41017006806591599</v>
      </c>
      <c r="D254" t="s">
        <v>2147</v>
      </c>
      <c r="E254" t="s">
        <v>2708</v>
      </c>
      <c r="F254" s="8" t="s">
        <v>2802</v>
      </c>
      <c r="G254" s="8" t="s">
        <v>1012</v>
      </c>
      <c r="H254">
        <v>12564</v>
      </c>
      <c r="I254">
        <v>89</v>
      </c>
      <c r="M254" s="8"/>
    </row>
    <row r="255" spans="1:13" x14ac:dyDescent="0.25">
      <c r="A255" t="s">
        <v>252</v>
      </c>
      <c r="B255">
        <v>44038</v>
      </c>
      <c r="C255">
        <v>0.67856755023349602</v>
      </c>
      <c r="D255" t="s">
        <v>2035</v>
      </c>
      <c r="E255" t="s">
        <v>2708</v>
      </c>
      <c r="F255" s="8" t="s">
        <v>2782</v>
      </c>
      <c r="G255" s="8" t="s">
        <v>1012</v>
      </c>
      <c r="H255">
        <v>12997</v>
      </c>
      <c r="I255">
        <v>22</v>
      </c>
      <c r="M255" s="8"/>
    </row>
    <row r="256" spans="1:13" x14ac:dyDescent="0.25">
      <c r="A256" t="s">
        <v>253</v>
      </c>
      <c r="B256">
        <v>44230</v>
      </c>
      <c r="C256">
        <v>0.194107429966734</v>
      </c>
      <c r="D256" t="s">
        <v>2090</v>
      </c>
      <c r="E256" t="s">
        <v>2708</v>
      </c>
      <c r="F256" s="8" t="s">
        <v>2806</v>
      </c>
      <c r="G256" s="8" t="s">
        <v>1012</v>
      </c>
      <c r="H256">
        <v>13012</v>
      </c>
      <c r="I256">
        <v>56</v>
      </c>
      <c r="M256" s="8"/>
    </row>
    <row r="257" spans="1:13" x14ac:dyDescent="0.25">
      <c r="A257" t="s">
        <v>254</v>
      </c>
      <c r="B257">
        <v>44248</v>
      </c>
      <c r="C257">
        <v>0.55005341733865798</v>
      </c>
      <c r="D257" t="s">
        <v>2153</v>
      </c>
      <c r="E257" t="s">
        <v>2708</v>
      </c>
      <c r="F257" s="8" t="s">
        <v>2796</v>
      </c>
      <c r="G257" s="8" t="s">
        <v>1014</v>
      </c>
      <c r="H257">
        <v>12341</v>
      </c>
      <c r="I257">
        <v>48</v>
      </c>
      <c r="M257" s="8"/>
    </row>
    <row r="258" spans="1:13" x14ac:dyDescent="0.25">
      <c r="A258" t="s">
        <v>255</v>
      </c>
      <c r="B258">
        <v>44115</v>
      </c>
      <c r="C258">
        <v>0.25890678090525698</v>
      </c>
      <c r="D258" t="s">
        <v>2152</v>
      </c>
      <c r="E258" t="s">
        <v>2708</v>
      </c>
      <c r="F258" s="8" t="s">
        <v>2788</v>
      </c>
      <c r="G258" s="8" t="s">
        <v>1014</v>
      </c>
      <c r="H258">
        <v>12485</v>
      </c>
      <c r="I258">
        <v>29</v>
      </c>
      <c r="M258" s="8"/>
    </row>
    <row r="259" spans="1:13" x14ac:dyDescent="0.25">
      <c r="A259" t="s">
        <v>256</v>
      </c>
      <c r="B259">
        <v>44188</v>
      </c>
      <c r="C259">
        <v>0.85368781423055795</v>
      </c>
      <c r="D259" t="s">
        <v>2056</v>
      </c>
      <c r="E259" t="s">
        <v>2708</v>
      </c>
      <c r="F259" s="8" t="s">
        <v>2807</v>
      </c>
      <c r="G259" s="8" t="s">
        <v>1014</v>
      </c>
      <c r="H259">
        <v>12480</v>
      </c>
      <c r="I259">
        <v>20</v>
      </c>
      <c r="M259" s="8"/>
    </row>
    <row r="260" spans="1:13" x14ac:dyDescent="0.25">
      <c r="A260" t="s">
        <v>257</v>
      </c>
      <c r="B260">
        <v>44091</v>
      </c>
      <c r="C260">
        <v>0.427063795998882</v>
      </c>
      <c r="D260" t="s">
        <v>2149</v>
      </c>
      <c r="E260" t="s">
        <v>2721</v>
      </c>
      <c r="F260" s="8" t="s">
        <v>2808</v>
      </c>
      <c r="G260" s="8" t="s">
        <v>1014</v>
      </c>
      <c r="H260">
        <v>12237</v>
      </c>
      <c r="I260">
        <v>39</v>
      </c>
      <c r="M260" s="8"/>
    </row>
    <row r="261" spans="1:13" x14ac:dyDescent="0.25">
      <c r="A261" t="s">
        <v>258</v>
      </c>
      <c r="B261">
        <v>44198</v>
      </c>
      <c r="C261">
        <v>0.322047088680048</v>
      </c>
      <c r="D261" t="s">
        <v>2164</v>
      </c>
      <c r="E261" t="s">
        <v>2721</v>
      </c>
      <c r="F261" s="8" t="s">
        <v>2809</v>
      </c>
      <c r="G261" s="8" t="s">
        <v>1014</v>
      </c>
      <c r="H261">
        <v>12341</v>
      </c>
      <c r="I261">
        <v>73</v>
      </c>
      <c r="M261" s="8"/>
    </row>
    <row r="262" spans="1:13" x14ac:dyDescent="0.25">
      <c r="A262" t="s">
        <v>259</v>
      </c>
      <c r="B262">
        <v>44168</v>
      </c>
      <c r="C262">
        <v>0.98239051209217698</v>
      </c>
      <c r="D262" t="s">
        <v>2105</v>
      </c>
      <c r="E262" t="s">
        <v>2708</v>
      </c>
      <c r="F262" s="8" t="s">
        <v>2810</v>
      </c>
      <c r="G262" s="8" t="s">
        <v>1012</v>
      </c>
      <c r="H262">
        <v>12613</v>
      </c>
      <c r="I262">
        <v>31</v>
      </c>
      <c r="M262" s="8"/>
    </row>
    <row r="263" spans="1:13" x14ac:dyDescent="0.25">
      <c r="A263" t="s">
        <v>260</v>
      </c>
      <c r="B263">
        <v>44020</v>
      </c>
      <c r="C263">
        <v>0.66490908253066505</v>
      </c>
      <c r="D263" t="s">
        <v>2132</v>
      </c>
      <c r="E263" t="s">
        <v>2708</v>
      </c>
      <c r="F263" s="8" t="s">
        <v>2811</v>
      </c>
      <c r="G263" s="8" t="s">
        <v>1012</v>
      </c>
      <c r="H263">
        <v>12146</v>
      </c>
      <c r="I263">
        <v>28</v>
      </c>
      <c r="M263" s="8"/>
    </row>
    <row r="264" spans="1:13" x14ac:dyDescent="0.25">
      <c r="A264" t="s">
        <v>261</v>
      </c>
      <c r="B264">
        <v>44091</v>
      </c>
      <c r="C264">
        <v>0.81009712304917803</v>
      </c>
      <c r="D264" t="s">
        <v>2096</v>
      </c>
      <c r="E264" t="s">
        <v>2708</v>
      </c>
      <c r="F264" s="8" t="s">
        <v>2812</v>
      </c>
      <c r="G264" s="8" t="s">
        <v>1012</v>
      </c>
      <c r="H264">
        <v>13026</v>
      </c>
      <c r="I264">
        <v>98</v>
      </c>
      <c r="M264" s="8"/>
    </row>
    <row r="265" spans="1:13" x14ac:dyDescent="0.25">
      <c r="A265" t="s">
        <v>262</v>
      </c>
      <c r="B265">
        <v>44250</v>
      </c>
      <c r="C265">
        <v>0.12784005047708999</v>
      </c>
      <c r="D265" t="s">
        <v>2089</v>
      </c>
      <c r="E265" t="s">
        <v>2721</v>
      </c>
      <c r="F265" s="8" t="s">
        <v>2813</v>
      </c>
      <c r="G265" s="8" t="s">
        <v>1012</v>
      </c>
      <c r="H265">
        <v>12916</v>
      </c>
      <c r="I265">
        <v>31</v>
      </c>
      <c r="M265" s="8"/>
    </row>
    <row r="266" spans="1:13" x14ac:dyDescent="0.25">
      <c r="A266" t="s">
        <v>263</v>
      </c>
      <c r="B266">
        <v>44120</v>
      </c>
      <c r="C266">
        <v>0.20551655776326999</v>
      </c>
      <c r="D266" t="s">
        <v>2112</v>
      </c>
      <c r="E266" t="s">
        <v>2708</v>
      </c>
      <c r="F266" s="8" t="s">
        <v>2814</v>
      </c>
      <c r="G266" s="8" t="s">
        <v>1012</v>
      </c>
      <c r="H266">
        <v>12143</v>
      </c>
      <c r="I266">
        <v>60</v>
      </c>
      <c r="M266" s="8"/>
    </row>
    <row r="267" spans="1:13" x14ac:dyDescent="0.25">
      <c r="A267" t="s">
        <v>264</v>
      </c>
      <c r="B267">
        <v>44033</v>
      </c>
      <c r="C267">
        <v>0.83823143920636101</v>
      </c>
      <c r="D267" t="s">
        <v>2072</v>
      </c>
      <c r="E267" t="s">
        <v>2708</v>
      </c>
      <c r="F267" s="8" t="s">
        <v>2815</v>
      </c>
      <c r="G267" s="8" t="s">
        <v>1013</v>
      </c>
      <c r="H267">
        <v>13032</v>
      </c>
      <c r="I267">
        <v>81</v>
      </c>
      <c r="M267" s="8"/>
    </row>
    <row r="268" spans="1:13" x14ac:dyDescent="0.25">
      <c r="A268" t="s">
        <v>265</v>
      </c>
      <c r="B268">
        <v>44039</v>
      </c>
      <c r="C268">
        <v>2.8585881405291599E-2</v>
      </c>
      <c r="D268" t="s">
        <v>2165</v>
      </c>
      <c r="E268" t="s">
        <v>2721</v>
      </c>
      <c r="F268" s="8" t="s">
        <v>2810</v>
      </c>
      <c r="G268" s="8" t="s">
        <v>1013</v>
      </c>
      <c r="H268">
        <v>13060</v>
      </c>
      <c r="I268">
        <v>97</v>
      </c>
      <c r="M268" s="8"/>
    </row>
    <row r="269" spans="1:13" x14ac:dyDescent="0.25">
      <c r="A269" t="s">
        <v>266</v>
      </c>
      <c r="B269">
        <v>44037</v>
      </c>
      <c r="C269">
        <v>0.119047755054478</v>
      </c>
      <c r="D269" t="s">
        <v>2166</v>
      </c>
      <c r="E269" t="s">
        <v>2708</v>
      </c>
      <c r="F269" s="8" t="s">
        <v>2816</v>
      </c>
      <c r="G269" s="8" t="s">
        <v>1013</v>
      </c>
      <c r="H269">
        <v>12927</v>
      </c>
      <c r="I269">
        <v>14</v>
      </c>
      <c r="M269" s="8"/>
    </row>
    <row r="270" spans="1:13" x14ac:dyDescent="0.25">
      <c r="A270" t="s">
        <v>267</v>
      </c>
      <c r="B270">
        <v>44247</v>
      </c>
      <c r="C270">
        <v>0.44707068279620599</v>
      </c>
      <c r="D270" t="s">
        <v>2167</v>
      </c>
      <c r="E270" t="s">
        <v>2708</v>
      </c>
      <c r="F270" s="8" t="s">
        <v>2817</v>
      </c>
      <c r="G270" s="8" t="s">
        <v>1013</v>
      </c>
      <c r="H270">
        <v>12913</v>
      </c>
      <c r="I270">
        <v>99</v>
      </c>
      <c r="M270" s="8"/>
    </row>
    <row r="271" spans="1:13" x14ac:dyDescent="0.25">
      <c r="A271" t="s">
        <v>268</v>
      </c>
      <c r="B271">
        <v>44195</v>
      </c>
      <c r="C271">
        <v>0.30742852040487201</v>
      </c>
      <c r="D271" t="s">
        <v>2063</v>
      </c>
      <c r="E271" t="s">
        <v>2721</v>
      </c>
      <c r="F271" s="8" t="s">
        <v>2818</v>
      </c>
      <c r="G271" s="8" t="s">
        <v>1012</v>
      </c>
      <c r="H271">
        <v>12594</v>
      </c>
      <c r="I271">
        <v>100</v>
      </c>
      <c r="M271" s="8"/>
    </row>
    <row r="272" spans="1:13" x14ac:dyDescent="0.25">
      <c r="A272" t="s">
        <v>269</v>
      </c>
      <c r="B272">
        <v>44349</v>
      </c>
      <c r="C272">
        <v>5.1102307571727699E-2</v>
      </c>
      <c r="D272" t="s">
        <v>2168</v>
      </c>
      <c r="E272" t="s">
        <v>2721</v>
      </c>
      <c r="F272" s="8" t="s">
        <v>2819</v>
      </c>
      <c r="G272" s="8" t="s">
        <v>1012</v>
      </c>
      <c r="H272">
        <v>12166</v>
      </c>
      <c r="I272">
        <v>99</v>
      </c>
      <c r="M272" s="8"/>
    </row>
    <row r="273" spans="1:13" x14ac:dyDescent="0.25">
      <c r="A273" t="s">
        <v>270</v>
      </c>
      <c r="B273">
        <v>44207</v>
      </c>
      <c r="C273">
        <v>9.9291155645744006E-2</v>
      </c>
      <c r="D273" t="s">
        <v>2109</v>
      </c>
      <c r="E273" t="s">
        <v>2721</v>
      </c>
      <c r="F273" s="8" t="s">
        <v>2820</v>
      </c>
      <c r="G273" s="8" t="s">
        <v>1012</v>
      </c>
      <c r="H273">
        <v>12591</v>
      </c>
      <c r="I273">
        <v>58</v>
      </c>
      <c r="M273" s="8"/>
    </row>
    <row r="274" spans="1:13" x14ac:dyDescent="0.25">
      <c r="A274" t="s">
        <v>271</v>
      </c>
      <c r="B274">
        <v>44245</v>
      </c>
      <c r="C274">
        <v>0.42000289888867498</v>
      </c>
      <c r="D274" t="s">
        <v>2105</v>
      </c>
      <c r="E274" t="s">
        <v>2708</v>
      </c>
      <c r="F274" s="8" t="s">
        <v>2821</v>
      </c>
      <c r="G274" s="8" t="s">
        <v>1013</v>
      </c>
      <c r="H274">
        <v>12169</v>
      </c>
      <c r="I274">
        <v>51</v>
      </c>
      <c r="M274" s="8"/>
    </row>
    <row r="275" spans="1:13" x14ac:dyDescent="0.25">
      <c r="A275" t="s">
        <v>272</v>
      </c>
      <c r="B275">
        <v>44225</v>
      </c>
      <c r="C275">
        <v>0.74198851771660901</v>
      </c>
      <c r="D275" t="s">
        <v>2169</v>
      </c>
      <c r="E275" t="s">
        <v>2721</v>
      </c>
      <c r="F275" s="8" t="s">
        <v>2822</v>
      </c>
      <c r="G275" s="8" t="s">
        <v>1013</v>
      </c>
      <c r="H275">
        <v>12291</v>
      </c>
      <c r="I275">
        <v>97</v>
      </c>
      <c r="M275" s="8"/>
    </row>
    <row r="276" spans="1:13" x14ac:dyDescent="0.25">
      <c r="A276" t="s">
        <v>273</v>
      </c>
      <c r="B276">
        <v>44082</v>
      </c>
      <c r="C276">
        <v>0.41413964048500901</v>
      </c>
      <c r="D276" t="s">
        <v>2170</v>
      </c>
      <c r="E276" t="s">
        <v>2721</v>
      </c>
      <c r="F276" s="8" t="s">
        <v>2783</v>
      </c>
      <c r="G276" s="8" t="s">
        <v>1013</v>
      </c>
      <c r="H276">
        <v>12710</v>
      </c>
      <c r="I276">
        <v>18</v>
      </c>
      <c r="M276" s="8"/>
    </row>
    <row r="277" spans="1:13" x14ac:dyDescent="0.25">
      <c r="A277" t="s">
        <v>274</v>
      </c>
      <c r="B277">
        <v>44204</v>
      </c>
      <c r="C277">
        <v>0.79096188314547899</v>
      </c>
      <c r="D277" t="s">
        <v>2094</v>
      </c>
      <c r="E277" t="s">
        <v>2721</v>
      </c>
      <c r="F277" s="8" t="s">
        <v>2823</v>
      </c>
      <c r="G277" s="8" t="s">
        <v>1012</v>
      </c>
      <c r="H277">
        <v>12148</v>
      </c>
      <c r="I277">
        <v>43</v>
      </c>
      <c r="M277" s="8"/>
    </row>
    <row r="278" spans="1:13" x14ac:dyDescent="0.25">
      <c r="A278" t="s">
        <v>275</v>
      </c>
      <c r="B278">
        <v>44014</v>
      </c>
      <c r="C278">
        <v>0.22442666215609</v>
      </c>
      <c r="D278" t="s">
        <v>2156</v>
      </c>
      <c r="E278" t="s">
        <v>2721</v>
      </c>
      <c r="F278" s="8" t="s">
        <v>2817</v>
      </c>
      <c r="G278" s="8" t="s">
        <v>1012</v>
      </c>
      <c r="H278">
        <v>12679</v>
      </c>
      <c r="I278">
        <v>32</v>
      </c>
      <c r="M278" s="8"/>
    </row>
    <row r="279" spans="1:13" x14ac:dyDescent="0.25">
      <c r="A279" t="s">
        <v>276</v>
      </c>
      <c r="B279">
        <v>44302</v>
      </c>
      <c r="C279">
        <v>0.806129370008556</v>
      </c>
      <c r="D279" t="s">
        <v>2171</v>
      </c>
      <c r="E279" t="s">
        <v>2721</v>
      </c>
      <c r="F279" s="8" t="s">
        <v>2824</v>
      </c>
      <c r="G279" s="8" t="s">
        <v>1013</v>
      </c>
      <c r="H279">
        <v>12927</v>
      </c>
      <c r="I279">
        <v>76</v>
      </c>
      <c r="M279" s="8"/>
    </row>
    <row r="280" spans="1:13" x14ac:dyDescent="0.25">
      <c r="A280" t="s">
        <v>277</v>
      </c>
      <c r="B280">
        <v>44246</v>
      </c>
      <c r="C280">
        <v>0.34267176007014999</v>
      </c>
      <c r="D280" t="s">
        <v>2132</v>
      </c>
      <c r="E280" t="s">
        <v>2721</v>
      </c>
      <c r="F280" s="8" t="s">
        <v>2825</v>
      </c>
      <c r="G280" s="8" t="s">
        <v>1012</v>
      </c>
      <c r="H280">
        <v>12542</v>
      </c>
      <c r="I280">
        <v>68</v>
      </c>
      <c r="M280" s="8"/>
    </row>
    <row r="281" spans="1:13" x14ac:dyDescent="0.25">
      <c r="A281" t="s">
        <v>278</v>
      </c>
      <c r="B281">
        <v>44058</v>
      </c>
      <c r="C281">
        <v>0.80295305500853897</v>
      </c>
      <c r="D281" t="s">
        <v>2145</v>
      </c>
      <c r="E281" t="s">
        <v>2708</v>
      </c>
      <c r="F281" s="8" t="s">
        <v>2826</v>
      </c>
      <c r="G281" s="8" t="s">
        <v>1013</v>
      </c>
      <c r="H281">
        <v>12483</v>
      </c>
      <c r="I281">
        <v>16</v>
      </c>
      <c r="M281" s="8"/>
    </row>
    <row r="282" spans="1:13" x14ac:dyDescent="0.25">
      <c r="A282" t="s">
        <v>279</v>
      </c>
      <c r="B282">
        <v>44318</v>
      </c>
      <c r="C282">
        <v>0.71747881895357302</v>
      </c>
      <c r="D282" t="s">
        <v>2103</v>
      </c>
      <c r="E282" t="s">
        <v>2708</v>
      </c>
      <c r="F282" s="8" t="s">
        <v>2827</v>
      </c>
      <c r="G282" s="8" t="s">
        <v>1013</v>
      </c>
      <c r="H282">
        <v>12934</v>
      </c>
      <c r="I282">
        <v>58</v>
      </c>
      <c r="M282" s="8"/>
    </row>
    <row r="283" spans="1:13" x14ac:dyDescent="0.25">
      <c r="A283" t="s">
        <v>280</v>
      </c>
      <c r="B283">
        <v>44341</v>
      </c>
      <c r="C283">
        <v>0.65210164544460503</v>
      </c>
      <c r="D283" t="s">
        <v>2077</v>
      </c>
      <c r="E283" t="s">
        <v>2721</v>
      </c>
      <c r="F283" s="8" t="s">
        <v>2828</v>
      </c>
      <c r="G283" s="8" t="s">
        <v>1013</v>
      </c>
      <c r="H283">
        <v>12196</v>
      </c>
      <c r="I283">
        <v>76</v>
      </c>
      <c r="M283" s="8"/>
    </row>
    <row r="284" spans="1:13" x14ac:dyDescent="0.25">
      <c r="A284" t="s">
        <v>281</v>
      </c>
      <c r="B284">
        <v>44187</v>
      </c>
      <c r="C284">
        <v>0.41881747485801302</v>
      </c>
      <c r="D284" t="s">
        <v>2172</v>
      </c>
      <c r="E284" t="s">
        <v>2721</v>
      </c>
      <c r="F284" s="8" t="s">
        <v>2821</v>
      </c>
      <c r="G284" s="8" t="s">
        <v>1012</v>
      </c>
      <c r="H284">
        <v>12609</v>
      </c>
      <c r="I284">
        <v>70</v>
      </c>
      <c r="M284" s="8"/>
    </row>
    <row r="285" spans="1:13" x14ac:dyDescent="0.25">
      <c r="A285" t="s">
        <v>282</v>
      </c>
      <c r="B285">
        <v>44363</v>
      </c>
      <c r="C285">
        <v>0.199263136949968</v>
      </c>
      <c r="D285" t="s">
        <v>2173</v>
      </c>
      <c r="E285" t="s">
        <v>2721</v>
      </c>
      <c r="F285" s="8" t="s">
        <v>2829</v>
      </c>
      <c r="G285" s="8" t="s">
        <v>1012</v>
      </c>
      <c r="H285">
        <v>12367</v>
      </c>
      <c r="I285">
        <v>43</v>
      </c>
      <c r="M285" s="8"/>
    </row>
    <row r="286" spans="1:13" x14ac:dyDescent="0.25">
      <c r="A286" t="s">
        <v>283</v>
      </c>
      <c r="B286">
        <v>44241</v>
      </c>
      <c r="C286">
        <v>0.50232074843936003</v>
      </c>
      <c r="D286" t="s">
        <v>2111</v>
      </c>
      <c r="E286" t="s">
        <v>2721</v>
      </c>
      <c r="F286" s="8" t="s">
        <v>2830</v>
      </c>
      <c r="G286" s="8" t="s">
        <v>1012</v>
      </c>
      <c r="H286">
        <v>12578</v>
      </c>
      <c r="I286">
        <v>58</v>
      </c>
      <c r="M286" s="8"/>
    </row>
    <row r="287" spans="1:13" x14ac:dyDescent="0.25">
      <c r="A287" t="s">
        <v>284</v>
      </c>
      <c r="B287">
        <v>44088</v>
      </c>
      <c r="C287">
        <v>0.58346777555073503</v>
      </c>
      <c r="D287" t="s">
        <v>2150</v>
      </c>
      <c r="E287" t="s">
        <v>2708</v>
      </c>
      <c r="F287" s="8" t="s">
        <v>2831</v>
      </c>
      <c r="G287" s="8" t="s">
        <v>1013</v>
      </c>
      <c r="H287">
        <v>12401</v>
      </c>
      <c r="I287">
        <v>45</v>
      </c>
      <c r="M287" s="8"/>
    </row>
    <row r="288" spans="1:13" x14ac:dyDescent="0.25">
      <c r="A288" t="s">
        <v>285</v>
      </c>
      <c r="B288">
        <v>44081</v>
      </c>
      <c r="C288">
        <v>0.27422399454089902</v>
      </c>
      <c r="D288" t="s">
        <v>2029</v>
      </c>
      <c r="E288" t="s">
        <v>2708</v>
      </c>
      <c r="F288" s="8" t="s">
        <v>2832</v>
      </c>
      <c r="G288" s="8" t="s">
        <v>1013</v>
      </c>
      <c r="H288">
        <v>12232</v>
      </c>
      <c r="I288">
        <v>32</v>
      </c>
      <c r="M288" s="8"/>
    </row>
    <row r="289" spans="1:13" x14ac:dyDescent="0.25">
      <c r="A289" t="s">
        <v>286</v>
      </c>
      <c r="B289">
        <v>44300</v>
      </c>
      <c r="C289">
        <v>0.34591025252436802</v>
      </c>
      <c r="D289" t="s">
        <v>2171</v>
      </c>
      <c r="E289" t="s">
        <v>2721</v>
      </c>
      <c r="F289" s="8" t="s">
        <v>2833</v>
      </c>
      <c r="G289" s="8" t="s">
        <v>1013</v>
      </c>
      <c r="H289">
        <v>13119</v>
      </c>
      <c r="I289">
        <v>33</v>
      </c>
      <c r="M289" s="8"/>
    </row>
    <row r="290" spans="1:13" x14ac:dyDescent="0.25">
      <c r="A290" t="s">
        <v>287</v>
      </c>
      <c r="B290">
        <v>44350</v>
      </c>
      <c r="C290">
        <v>0.61097528392919997</v>
      </c>
      <c r="D290" t="s">
        <v>2174</v>
      </c>
      <c r="E290" t="s">
        <v>2708</v>
      </c>
      <c r="F290" s="8" t="s">
        <v>2834</v>
      </c>
      <c r="G290" s="8" t="s">
        <v>1013</v>
      </c>
      <c r="H290">
        <v>12348</v>
      </c>
      <c r="I290">
        <v>89</v>
      </c>
      <c r="M290" s="8"/>
    </row>
    <row r="291" spans="1:13" x14ac:dyDescent="0.25">
      <c r="A291" t="s">
        <v>288</v>
      </c>
      <c r="B291">
        <v>44172</v>
      </c>
      <c r="C291">
        <v>6.3488390052485197E-3</v>
      </c>
      <c r="D291" t="s">
        <v>2025</v>
      </c>
      <c r="E291" t="s">
        <v>2721</v>
      </c>
      <c r="F291" s="8" t="s">
        <v>2835</v>
      </c>
      <c r="G291" s="8" t="s">
        <v>1013</v>
      </c>
      <c r="H291">
        <v>12153</v>
      </c>
      <c r="I291">
        <v>58</v>
      </c>
      <c r="M291" s="8"/>
    </row>
    <row r="292" spans="1:13" x14ac:dyDescent="0.25">
      <c r="A292" t="s">
        <v>289</v>
      </c>
      <c r="B292">
        <v>44132</v>
      </c>
      <c r="C292">
        <v>0.201204628560648</v>
      </c>
      <c r="D292" t="s">
        <v>2101</v>
      </c>
      <c r="E292" t="s">
        <v>2721</v>
      </c>
      <c r="F292" s="8" t="s">
        <v>2836</v>
      </c>
      <c r="G292" s="8" t="s">
        <v>1013</v>
      </c>
      <c r="H292">
        <v>12894</v>
      </c>
      <c r="I292">
        <v>54</v>
      </c>
      <c r="M292" s="8"/>
    </row>
    <row r="293" spans="1:13" x14ac:dyDescent="0.25">
      <c r="A293" t="s">
        <v>290</v>
      </c>
      <c r="B293">
        <v>44153</v>
      </c>
      <c r="C293">
        <v>0.57853040729162497</v>
      </c>
      <c r="D293" t="s">
        <v>2090</v>
      </c>
      <c r="E293" t="s">
        <v>2721</v>
      </c>
      <c r="F293" s="8" t="s">
        <v>2789</v>
      </c>
      <c r="G293" s="8" t="s">
        <v>1012</v>
      </c>
      <c r="H293">
        <v>12220</v>
      </c>
      <c r="I293">
        <v>48</v>
      </c>
      <c r="M293" s="8"/>
    </row>
    <row r="294" spans="1:13" x14ac:dyDescent="0.25">
      <c r="A294" t="s">
        <v>291</v>
      </c>
      <c r="B294">
        <v>44165</v>
      </c>
      <c r="C294">
        <v>0.115989021339927</v>
      </c>
      <c r="D294" t="s">
        <v>2117</v>
      </c>
      <c r="E294" t="s">
        <v>2721</v>
      </c>
      <c r="F294" s="8" t="s">
        <v>2785</v>
      </c>
      <c r="G294" s="8" t="s">
        <v>1012</v>
      </c>
      <c r="H294">
        <v>12570</v>
      </c>
      <c r="I294">
        <v>61</v>
      </c>
      <c r="M294" s="8"/>
    </row>
    <row r="295" spans="1:13" x14ac:dyDescent="0.25">
      <c r="A295" t="s">
        <v>292</v>
      </c>
      <c r="B295">
        <v>44157</v>
      </c>
      <c r="C295">
        <v>0.60972701224307102</v>
      </c>
      <c r="D295" t="s">
        <v>2168</v>
      </c>
      <c r="E295" t="s">
        <v>2708</v>
      </c>
      <c r="F295" s="8" t="s">
        <v>2821</v>
      </c>
      <c r="G295" s="8" t="s">
        <v>1012</v>
      </c>
      <c r="H295">
        <v>13040</v>
      </c>
      <c r="I295">
        <v>67</v>
      </c>
      <c r="M295" s="8"/>
    </row>
    <row r="296" spans="1:13" x14ac:dyDescent="0.25">
      <c r="A296" t="s">
        <v>293</v>
      </c>
      <c r="B296">
        <v>44023</v>
      </c>
      <c r="C296">
        <v>0.79517191588613001</v>
      </c>
      <c r="D296" t="s">
        <v>2049</v>
      </c>
      <c r="E296" t="s">
        <v>2708</v>
      </c>
      <c r="F296" s="8" t="s">
        <v>2837</v>
      </c>
      <c r="G296" s="8" t="s">
        <v>1012</v>
      </c>
      <c r="H296">
        <v>12287</v>
      </c>
      <c r="I296">
        <v>57</v>
      </c>
      <c r="M296" s="8"/>
    </row>
    <row r="297" spans="1:13" x14ac:dyDescent="0.25">
      <c r="A297" t="s">
        <v>294</v>
      </c>
      <c r="B297">
        <v>44201</v>
      </c>
      <c r="C297">
        <v>0.78639249307997305</v>
      </c>
      <c r="D297" t="s">
        <v>2061</v>
      </c>
      <c r="E297" t="s">
        <v>2708</v>
      </c>
      <c r="F297" s="8" t="s">
        <v>2838</v>
      </c>
      <c r="G297" s="8" t="s">
        <v>1012</v>
      </c>
      <c r="H297">
        <v>12983</v>
      </c>
      <c r="I297">
        <v>86</v>
      </c>
      <c r="M297" s="8"/>
    </row>
    <row r="298" spans="1:13" x14ac:dyDescent="0.25">
      <c r="A298" t="s">
        <v>295</v>
      </c>
      <c r="B298">
        <v>44052</v>
      </c>
      <c r="C298">
        <v>0.73867272246263804</v>
      </c>
      <c r="D298" t="s">
        <v>2134</v>
      </c>
      <c r="E298" t="s">
        <v>2708</v>
      </c>
      <c r="F298" s="8" t="s">
        <v>2793</v>
      </c>
      <c r="G298" s="8" t="s">
        <v>1012</v>
      </c>
      <c r="H298">
        <v>12821</v>
      </c>
      <c r="I298">
        <v>48</v>
      </c>
      <c r="M298" s="8"/>
    </row>
    <row r="299" spans="1:13" x14ac:dyDescent="0.25">
      <c r="A299" t="s">
        <v>296</v>
      </c>
      <c r="B299">
        <v>44331</v>
      </c>
      <c r="C299">
        <v>0.63344728284983798</v>
      </c>
      <c r="D299" t="s">
        <v>2175</v>
      </c>
      <c r="E299" t="s">
        <v>2708</v>
      </c>
      <c r="F299" s="8" t="s">
        <v>2790</v>
      </c>
      <c r="G299" s="8" t="s">
        <v>1013</v>
      </c>
      <c r="H299">
        <v>12726</v>
      </c>
      <c r="I299">
        <v>24</v>
      </c>
      <c r="M299" s="8"/>
    </row>
    <row r="300" spans="1:13" x14ac:dyDescent="0.25">
      <c r="A300" t="s">
        <v>297</v>
      </c>
      <c r="B300">
        <v>44329</v>
      </c>
      <c r="C300">
        <v>6.8204752287316803E-2</v>
      </c>
      <c r="D300" t="s">
        <v>2129</v>
      </c>
      <c r="E300" t="s">
        <v>2708</v>
      </c>
      <c r="F300" s="8" t="s">
        <v>2839</v>
      </c>
      <c r="G300" s="8" t="s">
        <v>1013</v>
      </c>
      <c r="H300">
        <v>12247</v>
      </c>
      <c r="I300">
        <v>97</v>
      </c>
      <c r="M300" s="8"/>
    </row>
    <row r="301" spans="1:13" x14ac:dyDescent="0.25">
      <c r="A301" t="s">
        <v>298</v>
      </c>
      <c r="B301">
        <v>44126</v>
      </c>
      <c r="C301">
        <v>0.96031734665603097</v>
      </c>
      <c r="D301" t="s">
        <v>2041</v>
      </c>
      <c r="E301" t="s">
        <v>2721</v>
      </c>
      <c r="F301" s="8" t="s">
        <v>2818</v>
      </c>
      <c r="G301" s="8" t="s">
        <v>1013</v>
      </c>
      <c r="H301">
        <v>12513</v>
      </c>
      <c r="I301">
        <v>55</v>
      </c>
      <c r="M301" s="8"/>
    </row>
    <row r="302" spans="1:13" x14ac:dyDescent="0.25">
      <c r="A302" t="s">
        <v>299</v>
      </c>
      <c r="B302">
        <v>44265</v>
      </c>
      <c r="C302">
        <v>0.31150663255994598</v>
      </c>
      <c r="D302" t="s">
        <v>2106</v>
      </c>
      <c r="E302" t="s">
        <v>2708</v>
      </c>
      <c r="F302" s="8" t="s">
        <v>2839</v>
      </c>
      <c r="G302" s="8" t="s">
        <v>1014</v>
      </c>
      <c r="H302">
        <v>12660</v>
      </c>
      <c r="I302">
        <v>90</v>
      </c>
      <c r="M302" s="8"/>
    </row>
    <row r="303" spans="1:13" x14ac:dyDescent="0.25">
      <c r="A303" t="s">
        <v>300</v>
      </c>
      <c r="B303">
        <v>44223</v>
      </c>
      <c r="C303">
        <v>0.59210526685079701</v>
      </c>
      <c r="D303" t="s">
        <v>2062</v>
      </c>
      <c r="E303" t="s">
        <v>2721</v>
      </c>
      <c r="F303" s="8" t="s">
        <v>2801</v>
      </c>
      <c r="G303" s="8" t="s">
        <v>1014</v>
      </c>
      <c r="H303">
        <v>13079</v>
      </c>
      <c r="I303">
        <v>31</v>
      </c>
      <c r="M303" s="8"/>
    </row>
    <row r="304" spans="1:13" x14ac:dyDescent="0.25">
      <c r="A304" t="s">
        <v>301</v>
      </c>
      <c r="B304">
        <v>44341</v>
      </c>
      <c r="C304">
        <v>0.325747078797052</v>
      </c>
      <c r="D304" t="s">
        <v>2076</v>
      </c>
      <c r="E304" t="s">
        <v>2708</v>
      </c>
      <c r="F304" s="8" t="s">
        <v>2840</v>
      </c>
      <c r="G304" s="8" t="s">
        <v>1014</v>
      </c>
      <c r="H304">
        <v>12382</v>
      </c>
      <c r="I304">
        <v>11</v>
      </c>
      <c r="M304" s="8"/>
    </row>
    <row r="305" spans="1:13" x14ac:dyDescent="0.25">
      <c r="A305" t="s">
        <v>302</v>
      </c>
      <c r="B305">
        <v>44266</v>
      </c>
      <c r="C305">
        <v>0.95297602737929099</v>
      </c>
      <c r="D305" t="s">
        <v>2176</v>
      </c>
      <c r="E305" t="s">
        <v>2721</v>
      </c>
      <c r="F305" s="8" t="s">
        <v>2807</v>
      </c>
      <c r="G305" s="8" t="s">
        <v>1014</v>
      </c>
      <c r="H305">
        <v>12469</v>
      </c>
      <c r="I305">
        <v>90</v>
      </c>
      <c r="M305" s="8"/>
    </row>
    <row r="306" spans="1:13" x14ac:dyDescent="0.25">
      <c r="A306" t="s">
        <v>303</v>
      </c>
      <c r="B306">
        <v>44265</v>
      </c>
      <c r="C306">
        <v>0.14687547433721901</v>
      </c>
      <c r="D306" t="s">
        <v>2090</v>
      </c>
      <c r="E306" t="s">
        <v>2721</v>
      </c>
      <c r="F306" s="8" t="s">
        <v>2841</v>
      </c>
      <c r="G306" s="8" t="s">
        <v>1013</v>
      </c>
      <c r="H306">
        <v>12562</v>
      </c>
      <c r="I306">
        <v>42</v>
      </c>
      <c r="M306" s="8"/>
    </row>
    <row r="307" spans="1:13" x14ac:dyDescent="0.25">
      <c r="A307" t="s">
        <v>304</v>
      </c>
      <c r="B307">
        <v>44007</v>
      </c>
      <c r="C307">
        <v>0.192397677361687</v>
      </c>
      <c r="D307" t="s">
        <v>2151</v>
      </c>
      <c r="E307" t="s">
        <v>2708</v>
      </c>
      <c r="F307" s="8" t="s">
        <v>2842</v>
      </c>
      <c r="G307" s="8" t="s">
        <v>1013</v>
      </c>
      <c r="H307">
        <v>12234</v>
      </c>
      <c r="I307">
        <v>84</v>
      </c>
      <c r="M307" s="8"/>
    </row>
    <row r="308" spans="1:13" x14ac:dyDescent="0.25">
      <c r="A308" t="s">
        <v>305</v>
      </c>
      <c r="B308">
        <v>44281</v>
      </c>
      <c r="C308">
        <v>5.8684307438246798E-2</v>
      </c>
      <c r="D308" t="s">
        <v>2120</v>
      </c>
      <c r="E308" t="s">
        <v>2721</v>
      </c>
      <c r="F308" s="8" t="s">
        <v>2788</v>
      </c>
      <c r="G308" s="8" t="s">
        <v>1013</v>
      </c>
      <c r="H308">
        <v>12245</v>
      </c>
      <c r="I308">
        <v>72</v>
      </c>
      <c r="M308" s="8"/>
    </row>
    <row r="309" spans="1:13" x14ac:dyDescent="0.25">
      <c r="A309" t="s">
        <v>306</v>
      </c>
      <c r="B309">
        <v>44245</v>
      </c>
      <c r="C309">
        <v>0.37597600759063998</v>
      </c>
      <c r="D309" t="s">
        <v>2084</v>
      </c>
      <c r="E309" t="s">
        <v>2708</v>
      </c>
      <c r="F309" s="8" t="s">
        <v>2843</v>
      </c>
      <c r="G309" s="8" t="s">
        <v>1013</v>
      </c>
      <c r="H309">
        <v>12483</v>
      </c>
      <c r="I309">
        <v>25</v>
      </c>
      <c r="M309" s="8"/>
    </row>
    <row r="310" spans="1:13" x14ac:dyDescent="0.25">
      <c r="A310" t="s">
        <v>307</v>
      </c>
      <c r="B310">
        <v>44075</v>
      </c>
      <c r="C310">
        <v>0.50884724223683198</v>
      </c>
      <c r="D310" t="s">
        <v>2148</v>
      </c>
      <c r="E310" t="s">
        <v>2721</v>
      </c>
      <c r="F310" s="8" t="s">
        <v>2817</v>
      </c>
      <c r="G310" s="8" t="s">
        <v>1013</v>
      </c>
      <c r="H310">
        <v>12196</v>
      </c>
      <c r="I310">
        <v>99</v>
      </c>
      <c r="M310" s="8"/>
    </row>
    <row r="311" spans="1:13" x14ac:dyDescent="0.25">
      <c r="A311" t="s">
        <v>308</v>
      </c>
      <c r="B311">
        <v>44133</v>
      </c>
      <c r="C311">
        <v>0.74204370388971397</v>
      </c>
      <c r="D311" t="s">
        <v>2176</v>
      </c>
      <c r="E311" t="s">
        <v>2721</v>
      </c>
      <c r="F311" s="8" t="s">
        <v>2824</v>
      </c>
      <c r="G311" s="8" t="s">
        <v>1013</v>
      </c>
      <c r="H311">
        <v>12912</v>
      </c>
      <c r="I311">
        <v>56</v>
      </c>
      <c r="M311" s="8"/>
    </row>
    <row r="312" spans="1:13" x14ac:dyDescent="0.25">
      <c r="A312" t="s">
        <v>309</v>
      </c>
      <c r="B312">
        <v>44102</v>
      </c>
      <c r="C312">
        <v>0.40074383327742202</v>
      </c>
      <c r="D312" t="s">
        <v>2089</v>
      </c>
      <c r="E312" t="s">
        <v>2721</v>
      </c>
      <c r="F312" s="8" t="s">
        <v>2844</v>
      </c>
      <c r="G312" s="8" t="s">
        <v>1013</v>
      </c>
      <c r="H312">
        <v>12157</v>
      </c>
      <c r="I312">
        <v>68</v>
      </c>
      <c r="M312" s="8"/>
    </row>
    <row r="313" spans="1:13" x14ac:dyDescent="0.25">
      <c r="A313" t="s">
        <v>310</v>
      </c>
      <c r="B313">
        <v>44080</v>
      </c>
      <c r="C313">
        <v>0.21763911872352401</v>
      </c>
      <c r="D313" t="s">
        <v>2061</v>
      </c>
      <c r="E313" t="s">
        <v>2708</v>
      </c>
      <c r="F313" s="8" t="s">
        <v>2845</v>
      </c>
      <c r="G313" s="8" t="s">
        <v>1013</v>
      </c>
      <c r="H313">
        <v>12611</v>
      </c>
      <c r="I313">
        <v>38</v>
      </c>
      <c r="M313" s="8"/>
    </row>
    <row r="314" spans="1:13" x14ac:dyDescent="0.25">
      <c r="A314" t="s">
        <v>311</v>
      </c>
      <c r="B314">
        <v>44255</v>
      </c>
      <c r="C314">
        <v>0.622067517800863</v>
      </c>
      <c r="D314" t="s">
        <v>2177</v>
      </c>
      <c r="E314" t="s">
        <v>2708</v>
      </c>
      <c r="F314" s="8" t="s">
        <v>2846</v>
      </c>
      <c r="G314" s="8" t="s">
        <v>1013</v>
      </c>
      <c r="H314">
        <v>12190</v>
      </c>
      <c r="I314">
        <v>24</v>
      </c>
      <c r="M314" s="8"/>
    </row>
    <row r="315" spans="1:13" x14ac:dyDescent="0.25">
      <c r="A315" t="s">
        <v>312</v>
      </c>
      <c r="B315">
        <v>44364</v>
      </c>
      <c r="C315">
        <v>0.218838644992353</v>
      </c>
      <c r="D315" t="s">
        <v>2177</v>
      </c>
      <c r="E315" t="s">
        <v>2708</v>
      </c>
      <c r="F315" s="8" t="s">
        <v>2847</v>
      </c>
      <c r="G315" s="8" t="s">
        <v>1013</v>
      </c>
      <c r="H315">
        <v>13040</v>
      </c>
      <c r="I315">
        <v>46</v>
      </c>
      <c r="M315" s="8"/>
    </row>
    <row r="316" spans="1:13" x14ac:dyDescent="0.25">
      <c r="A316" t="s">
        <v>313</v>
      </c>
      <c r="B316">
        <v>44289</v>
      </c>
      <c r="C316">
        <v>8.9573563247545201E-2</v>
      </c>
      <c r="D316" t="s">
        <v>2127</v>
      </c>
      <c r="E316" t="s">
        <v>2721</v>
      </c>
      <c r="F316" s="8" t="s">
        <v>2848</v>
      </c>
      <c r="G316" s="8" t="s">
        <v>1012</v>
      </c>
      <c r="H316">
        <v>12577</v>
      </c>
      <c r="I316">
        <v>62</v>
      </c>
      <c r="M316" s="8"/>
    </row>
    <row r="317" spans="1:13" x14ac:dyDescent="0.25">
      <c r="A317" t="s">
        <v>314</v>
      </c>
      <c r="B317">
        <v>44260</v>
      </c>
      <c r="C317">
        <v>0.76878522640135105</v>
      </c>
      <c r="D317" t="s">
        <v>2081</v>
      </c>
      <c r="E317" t="s">
        <v>2708</v>
      </c>
      <c r="F317" s="8" t="s">
        <v>2809</v>
      </c>
      <c r="G317" s="8" t="s">
        <v>1013</v>
      </c>
      <c r="H317">
        <v>12825</v>
      </c>
      <c r="I317" t="s">
        <v>2849</v>
      </c>
      <c r="M317" s="8"/>
    </row>
    <row r="318" spans="1:13" x14ac:dyDescent="0.25">
      <c r="F318" s="8"/>
      <c r="G318" s="8"/>
      <c r="M318" s="8"/>
    </row>
    <row r="319" spans="1:13" x14ac:dyDescent="0.25">
      <c r="A319" t="s">
        <v>315</v>
      </c>
      <c r="B319">
        <v>44206</v>
      </c>
      <c r="C319">
        <v>0.43085151242756897</v>
      </c>
      <c r="D319" t="s">
        <v>2110</v>
      </c>
      <c r="E319" t="s">
        <v>2708</v>
      </c>
      <c r="F319" s="8" t="s">
        <v>2850</v>
      </c>
      <c r="G319" s="8" t="s">
        <v>1013</v>
      </c>
      <c r="H319">
        <v>12223</v>
      </c>
      <c r="I319">
        <v>46</v>
      </c>
      <c r="M319" s="8"/>
    </row>
    <row r="320" spans="1:13" x14ac:dyDescent="0.25">
      <c r="A320" t="s">
        <v>316</v>
      </c>
      <c r="B320">
        <v>44093</v>
      </c>
      <c r="C320">
        <v>0.86907682814340903</v>
      </c>
      <c r="D320" t="s">
        <v>2116</v>
      </c>
      <c r="E320" t="s">
        <v>2721</v>
      </c>
      <c r="F320" s="8" t="s">
        <v>2851</v>
      </c>
      <c r="G320" s="8" t="s">
        <v>1014</v>
      </c>
      <c r="H320">
        <v>12795</v>
      </c>
      <c r="I320">
        <v>12</v>
      </c>
      <c r="M320" s="8"/>
    </row>
    <row r="321" spans="1:13" x14ac:dyDescent="0.25">
      <c r="A321" t="s">
        <v>317</v>
      </c>
      <c r="B321">
        <v>44161</v>
      </c>
      <c r="C321">
        <v>0.36648216188673</v>
      </c>
      <c r="D321" t="s">
        <v>2115</v>
      </c>
      <c r="E321" t="s">
        <v>2708</v>
      </c>
      <c r="F321" s="8" t="s">
        <v>2786</v>
      </c>
      <c r="G321" s="8" t="s">
        <v>1014</v>
      </c>
      <c r="H321">
        <v>13013</v>
      </c>
      <c r="I321">
        <v>77</v>
      </c>
      <c r="M321" s="8"/>
    </row>
    <row r="322" spans="1:13" x14ac:dyDescent="0.25">
      <c r="A322" t="s">
        <v>318</v>
      </c>
      <c r="B322">
        <v>44004</v>
      </c>
      <c r="C322">
        <v>0.85755171525419804</v>
      </c>
      <c r="D322" t="s">
        <v>2130</v>
      </c>
      <c r="E322" t="s">
        <v>2721</v>
      </c>
      <c r="F322" s="8" t="s">
        <v>2852</v>
      </c>
      <c r="G322" s="8" t="s">
        <v>1012</v>
      </c>
      <c r="H322">
        <v>12379</v>
      </c>
      <c r="I322">
        <v>51</v>
      </c>
      <c r="M322" s="8"/>
    </row>
    <row r="323" spans="1:13" x14ac:dyDescent="0.25">
      <c r="A323" t="s">
        <v>319</v>
      </c>
      <c r="B323">
        <v>44353</v>
      </c>
      <c r="C323">
        <v>0.26553893474336898</v>
      </c>
      <c r="D323" t="s">
        <v>2039</v>
      </c>
      <c r="E323" t="s">
        <v>2708</v>
      </c>
      <c r="F323" s="8" t="s">
        <v>2844</v>
      </c>
      <c r="G323" s="8" t="s">
        <v>1013</v>
      </c>
      <c r="H323">
        <v>12640</v>
      </c>
      <c r="I323">
        <v>47</v>
      </c>
      <c r="M323" s="8"/>
    </row>
    <row r="324" spans="1:13" x14ac:dyDescent="0.25">
      <c r="A324" t="s">
        <v>320</v>
      </c>
      <c r="B324">
        <v>44168</v>
      </c>
      <c r="C324">
        <v>0.87061288488549904</v>
      </c>
      <c r="D324" t="s">
        <v>2049</v>
      </c>
      <c r="E324" t="s">
        <v>2721</v>
      </c>
      <c r="F324" s="8" t="s">
        <v>2853</v>
      </c>
      <c r="G324" s="8" t="s">
        <v>1013</v>
      </c>
      <c r="H324">
        <v>12169</v>
      </c>
      <c r="I324">
        <v>27</v>
      </c>
      <c r="M324" s="8"/>
    </row>
    <row r="325" spans="1:13" x14ac:dyDescent="0.25">
      <c r="A325" t="s">
        <v>321</v>
      </c>
      <c r="B325">
        <v>44254</v>
      </c>
      <c r="C325">
        <v>0.81573882188867397</v>
      </c>
      <c r="D325" t="s">
        <v>2114</v>
      </c>
      <c r="E325" t="s">
        <v>2708</v>
      </c>
      <c r="F325" s="8" t="s">
        <v>2854</v>
      </c>
      <c r="G325" s="8" t="s">
        <v>1013</v>
      </c>
      <c r="H325">
        <v>12582</v>
      </c>
      <c r="I325">
        <v>68</v>
      </c>
      <c r="M325" s="8"/>
    </row>
    <row r="326" spans="1:13" x14ac:dyDescent="0.25">
      <c r="A326" t="s">
        <v>322</v>
      </c>
      <c r="B326">
        <v>44333</v>
      </c>
      <c r="C326">
        <v>0.87217112658221596</v>
      </c>
      <c r="D326" t="s">
        <v>2114</v>
      </c>
      <c r="E326" t="s">
        <v>2721</v>
      </c>
      <c r="F326" s="8" t="s">
        <v>2855</v>
      </c>
      <c r="G326" s="8" t="s">
        <v>1013</v>
      </c>
      <c r="H326">
        <v>12177</v>
      </c>
      <c r="I326">
        <v>20</v>
      </c>
      <c r="M326" s="8"/>
    </row>
    <row r="327" spans="1:13" x14ac:dyDescent="0.25">
      <c r="A327" t="s">
        <v>323</v>
      </c>
      <c r="B327">
        <v>44000</v>
      </c>
      <c r="C327">
        <v>0.45052815970271898</v>
      </c>
      <c r="D327" t="s">
        <v>2178</v>
      </c>
      <c r="E327" t="s">
        <v>2721</v>
      </c>
      <c r="F327" s="8" t="s">
        <v>2856</v>
      </c>
      <c r="G327" s="8" t="s">
        <v>1013</v>
      </c>
      <c r="H327">
        <v>12499</v>
      </c>
      <c r="I327">
        <v>79</v>
      </c>
      <c r="M327" s="8"/>
    </row>
    <row r="328" spans="1:13" x14ac:dyDescent="0.25">
      <c r="F328" s="8"/>
      <c r="G328" s="8"/>
      <c r="M328" s="8"/>
    </row>
    <row r="329" spans="1:13" x14ac:dyDescent="0.25">
      <c r="A329" t="s">
        <v>324</v>
      </c>
      <c r="B329">
        <v>44049</v>
      </c>
      <c r="C329">
        <v>0.80566391772934098</v>
      </c>
      <c r="D329" t="s">
        <v>2179</v>
      </c>
      <c r="E329" t="s">
        <v>2721</v>
      </c>
      <c r="F329" s="8" t="s">
        <v>2841</v>
      </c>
      <c r="G329" s="8" t="s">
        <v>1013</v>
      </c>
      <c r="H329">
        <v>12227</v>
      </c>
      <c r="I329">
        <v>79</v>
      </c>
      <c r="M329" s="8"/>
    </row>
    <row r="330" spans="1:13" x14ac:dyDescent="0.25">
      <c r="A330" t="s">
        <v>325</v>
      </c>
      <c r="B330">
        <v>44194</v>
      </c>
      <c r="C330">
        <v>0.37902410159824301</v>
      </c>
      <c r="D330" t="s">
        <v>2027</v>
      </c>
      <c r="E330" t="s">
        <v>2721</v>
      </c>
      <c r="F330" s="8" t="s">
        <v>2857</v>
      </c>
      <c r="G330" s="8" t="s">
        <v>1013</v>
      </c>
      <c r="H330">
        <v>12280</v>
      </c>
      <c r="I330">
        <v>77</v>
      </c>
      <c r="M330" s="8"/>
    </row>
    <row r="331" spans="1:13" x14ac:dyDescent="0.25">
      <c r="A331" t="s">
        <v>326</v>
      </c>
      <c r="B331">
        <v>44188</v>
      </c>
      <c r="C331">
        <v>0.35941234621128298</v>
      </c>
      <c r="D331" t="s">
        <v>2128</v>
      </c>
      <c r="E331" t="s">
        <v>2708</v>
      </c>
      <c r="F331" s="8" t="s">
        <v>2801</v>
      </c>
      <c r="G331" s="8" t="s">
        <v>1013</v>
      </c>
      <c r="H331">
        <v>12900</v>
      </c>
      <c r="I331">
        <v>78</v>
      </c>
      <c r="M331" s="8"/>
    </row>
    <row r="332" spans="1:13" x14ac:dyDescent="0.25">
      <c r="A332" t="s">
        <v>327</v>
      </c>
      <c r="B332">
        <v>44276</v>
      </c>
      <c r="C332">
        <v>0.61183941504134398</v>
      </c>
      <c r="D332" t="s">
        <v>2038</v>
      </c>
      <c r="E332" t="s">
        <v>2721</v>
      </c>
      <c r="F332" s="8" t="s">
        <v>2850</v>
      </c>
      <c r="G332" s="8" t="s">
        <v>1014</v>
      </c>
      <c r="H332">
        <v>12827</v>
      </c>
      <c r="I332">
        <v>97</v>
      </c>
      <c r="M332" s="8"/>
    </row>
    <row r="333" spans="1:13" x14ac:dyDescent="0.25">
      <c r="A333" t="s">
        <v>328</v>
      </c>
      <c r="B333">
        <v>44193</v>
      </c>
      <c r="C333">
        <v>0.84550305941901505</v>
      </c>
      <c r="D333" t="s">
        <v>2146</v>
      </c>
      <c r="E333" t="s">
        <v>2708</v>
      </c>
      <c r="F333" s="8" t="s">
        <v>2781</v>
      </c>
      <c r="G333" s="8" t="s">
        <v>1014</v>
      </c>
      <c r="H333">
        <v>12738</v>
      </c>
      <c r="I333">
        <v>49</v>
      </c>
      <c r="M333" s="8"/>
    </row>
    <row r="334" spans="1:13" x14ac:dyDescent="0.25">
      <c r="A334" t="s">
        <v>329</v>
      </c>
      <c r="B334">
        <v>44116</v>
      </c>
      <c r="C334">
        <v>0.66278884945167105</v>
      </c>
      <c r="D334" t="s">
        <v>2174</v>
      </c>
      <c r="E334" t="s">
        <v>2708</v>
      </c>
      <c r="F334" s="8" t="s">
        <v>2788</v>
      </c>
      <c r="G334" s="8" t="s">
        <v>1014</v>
      </c>
      <c r="H334">
        <v>12272</v>
      </c>
      <c r="I334">
        <v>55</v>
      </c>
      <c r="M334" s="8"/>
    </row>
    <row r="335" spans="1:13" x14ac:dyDescent="0.25">
      <c r="A335" t="s">
        <v>330</v>
      </c>
      <c r="B335">
        <v>44001</v>
      </c>
      <c r="C335">
        <v>0.32761365524192598</v>
      </c>
      <c r="D335" t="s">
        <v>2085</v>
      </c>
      <c r="E335" t="s">
        <v>2708</v>
      </c>
      <c r="F335" s="8" t="s">
        <v>2858</v>
      </c>
      <c r="G335" s="8" t="s">
        <v>1014</v>
      </c>
      <c r="H335">
        <v>12669</v>
      </c>
      <c r="I335">
        <v>63</v>
      </c>
      <c r="M335" s="8"/>
    </row>
    <row r="336" spans="1:13" x14ac:dyDescent="0.25">
      <c r="A336" t="s">
        <v>331</v>
      </c>
      <c r="B336">
        <v>44217</v>
      </c>
      <c r="C336">
        <v>0.20163968278965799</v>
      </c>
      <c r="D336" t="s">
        <v>2043</v>
      </c>
      <c r="E336" t="s">
        <v>2721</v>
      </c>
      <c r="F336" s="8" t="s">
        <v>2850</v>
      </c>
      <c r="G336" s="8" t="s">
        <v>1014</v>
      </c>
      <c r="H336">
        <v>12685</v>
      </c>
      <c r="I336">
        <v>36</v>
      </c>
      <c r="M336" s="8"/>
    </row>
    <row r="337" spans="1:13" x14ac:dyDescent="0.25">
      <c r="A337" t="s">
        <v>332</v>
      </c>
      <c r="B337">
        <v>44229</v>
      </c>
      <c r="C337">
        <v>0.47968387019597902</v>
      </c>
      <c r="D337" t="s">
        <v>2042</v>
      </c>
      <c r="E337" t="s">
        <v>2708</v>
      </c>
      <c r="F337" s="8" t="s">
        <v>2859</v>
      </c>
      <c r="G337" s="8" t="s">
        <v>1013</v>
      </c>
      <c r="H337">
        <v>12764</v>
      </c>
      <c r="I337">
        <v>29</v>
      </c>
      <c r="M337" s="8"/>
    </row>
    <row r="338" spans="1:13" x14ac:dyDescent="0.25">
      <c r="A338" t="s">
        <v>333</v>
      </c>
      <c r="B338">
        <v>44180</v>
      </c>
      <c r="C338">
        <v>0.82875863929972204</v>
      </c>
      <c r="D338" t="s">
        <v>2126</v>
      </c>
      <c r="E338" t="s">
        <v>2721</v>
      </c>
      <c r="F338" s="8" t="s">
        <v>2828</v>
      </c>
      <c r="G338" s="8" t="s">
        <v>1013</v>
      </c>
      <c r="H338">
        <v>12767</v>
      </c>
      <c r="I338">
        <v>44</v>
      </c>
      <c r="M338" s="8"/>
    </row>
    <row r="339" spans="1:13" x14ac:dyDescent="0.25">
      <c r="A339" t="s">
        <v>334</v>
      </c>
      <c r="B339">
        <v>44293</v>
      </c>
      <c r="C339">
        <v>0.62129174928529496</v>
      </c>
      <c r="D339" t="s">
        <v>2180</v>
      </c>
      <c r="E339" t="s">
        <v>2708</v>
      </c>
      <c r="F339" s="8" t="s">
        <v>2798</v>
      </c>
      <c r="G339" s="8" t="s">
        <v>1013</v>
      </c>
      <c r="H339">
        <v>12611</v>
      </c>
      <c r="I339">
        <v>72</v>
      </c>
      <c r="M339" s="8"/>
    </row>
    <row r="340" spans="1:13" x14ac:dyDescent="0.25">
      <c r="A340" t="s">
        <v>335</v>
      </c>
      <c r="B340">
        <v>44090</v>
      </c>
      <c r="C340">
        <v>0.92133027596529904</v>
      </c>
      <c r="D340" t="s">
        <v>2147</v>
      </c>
      <c r="E340" t="s">
        <v>2708</v>
      </c>
      <c r="F340" s="8" t="s">
        <v>2811</v>
      </c>
      <c r="G340" s="8" t="s">
        <v>1013</v>
      </c>
      <c r="H340">
        <v>12813</v>
      </c>
      <c r="I340">
        <v>86</v>
      </c>
      <c r="M340" s="8"/>
    </row>
    <row r="341" spans="1:13" x14ac:dyDescent="0.25">
      <c r="A341" t="s">
        <v>336</v>
      </c>
      <c r="B341">
        <v>44261</v>
      </c>
      <c r="C341">
        <v>0.39293999497943199</v>
      </c>
      <c r="D341" t="s">
        <v>2181</v>
      </c>
      <c r="E341" t="s">
        <v>2721</v>
      </c>
      <c r="F341" s="8" t="s">
        <v>2860</v>
      </c>
      <c r="G341" s="8" t="s">
        <v>1012</v>
      </c>
      <c r="H341">
        <v>12443</v>
      </c>
      <c r="I341">
        <v>61</v>
      </c>
      <c r="M341" s="8"/>
    </row>
    <row r="342" spans="1:13" x14ac:dyDescent="0.25">
      <c r="A342" t="s">
        <v>337</v>
      </c>
      <c r="B342">
        <v>44211</v>
      </c>
      <c r="C342">
        <v>4.1921763445738502E-2</v>
      </c>
      <c r="D342" t="s">
        <v>2182</v>
      </c>
      <c r="E342" t="s">
        <v>2708</v>
      </c>
      <c r="F342" s="8" t="s">
        <v>2799</v>
      </c>
      <c r="G342" s="8" t="s">
        <v>1012</v>
      </c>
      <c r="H342">
        <v>12240</v>
      </c>
      <c r="I342">
        <v>78</v>
      </c>
      <c r="M342" s="8"/>
    </row>
    <row r="343" spans="1:13" x14ac:dyDescent="0.25">
      <c r="A343" t="s">
        <v>338</v>
      </c>
      <c r="B343">
        <v>44081</v>
      </c>
      <c r="C343">
        <v>0.57146196080677003</v>
      </c>
      <c r="D343" t="s">
        <v>2051</v>
      </c>
      <c r="E343" t="s">
        <v>2708</v>
      </c>
      <c r="F343" s="8" t="s">
        <v>2861</v>
      </c>
      <c r="G343" s="8" t="s">
        <v>1012</v>
      </c>
      <c r="H343">
        <v>12767</v>
      </c>
      <c r="I343">
        <v>96</v>
      </c>
      <c r="M343" s="8"/>
    </row>
    <row r="344" spans="1:13" x14ac:dyDescent="0.25">
      <c r="A344" t="s">
        <v>339</v>
      </c>
      <c r="B344">
        <v>44016</v>
      </c>
      <c r="C344">
        <v>0.69108433970568395</v>
      </c>
      <c r="D344" t="s">
        <v>2183</v>
      </c>
      <c r="E344" t="s">
        <v>2721</v>
      </c>
      <c r="F344" s="8" t="s">
        <v>2858</v>
      </c>
      <c r="G344" s="8" t="s">
        <v>1012</v>
      </c>
      <c r="H344">
        <v>12150</v>
      </c>
      <c r="I344">
        <v>42</v>
      </c>
      <c r="M344" s="8"/>
    </row>
    <row r="345" spans="1:13" x14ac:dyDescent="0.25">
      <c r="A345" t="s">
        <v>340</v>
      </c>
      <c r="B345">
        <v>44037</v>
      </c>
      <c r="C345">
        <v>0.52976646760583301</v>
      </c>
      <c r="D345" t="s">
        <v>2085</v>
      </c>
      <c r="E345" t="s">
        <v>2721</v>
      </c>
      <c r="F345" s="8" t="s">
        <v>2800</v>
      </c>
      <c r="G345" s="8" t="s">
        <v>1012</v>
      </c>
      <c r="H345">
        <v>12593</v>
      </c>
      <c r="I345">
        <v>99</v>
      </c>
      <c r="M345" s="8"/>
    </row>
    <row r="346" spans="1:13" x14ac:dyDescent="0.25">
      <c r="A346" t="s">
        <v>341</v>
      </c>
      <c r="B346">
        <v>44116</v>
      </c>
      <c r="C346">
        <v>0.37779723825879702</v>
      </c>
      <c r="D346" t="s">
        <v>2063</v>
      </c>
      <c r="E346" t="s">
        <v>2721</v>
      </c>
      <c r="F346" s="8" t="s">
        <v>2860</v>
      </c>
      <c r="G346" s="8" t="s">
        <v>1012</v>
      </c>
      <c r="H346">
        <v>12508</v>
      </c>
      <c r="I346">
        <v>51</v>
      </c>
      <c r="M346" s="8"/>
    </row>
    <row r="347" spans="1:13" x14ac:dyDescent="0.25">
      <c r="A347" t="s">
        <v>342</v>
      </c>
      <c r="B347">
        <v>44119</v>
      </c>
      <c r="C347">
        <v>0.70610346852762995</v>
      </c>
      <c r="D347" t="s">
        <v>2153</v>
      </c>
      <c r="E347" t="s">
        <v>2721</v>
      </c>
      <c r="F347" s="8" t="s">
        <v>2862</v>
      </c>
      <c r="G347" s="8" t="s">
        <v>1012</v>
      </c>
      <c r="H347">
        <v>12761</v>
      </c>
      <c r="I347">
        <v>65</v>
      </c>
      <c r="M347" s="8"/>
    </row>
    <row r="348" spans="1:13" x14ac:dyDescent="0.25">
      <c r="A348" t="s">
        <v>343</v>
      </c>
      <c r="B348">
        <v>44216</v>
      </c>
      <c r="C348">
        <v>6.1750199196804197E-2</v>
      </c>
      <c r="D348" t="s">
        <v>2184</v>
      </c>
      <c r="E348" t="s">
        <v>2721</v>
      </c>
      <c r="F348" s="8" t="s">
        <v>2863</v>
      </c>
      <c r="G348" s="8" t="s">
        <v>1012</v>
      </c>
      <c r="H348">
        <v>13051</v>
      </c>
      <c r="I348">
        <v>54</v>
      </c>
      <c r="M348" s="8"/>
    </row>
    <row r="349" spans="1:13" x14ac:dyDescent="0.25">
      <c r="A349" t="s">
        <v>344</v>
      </c>
      <c r="B349">
        <v>44048</v>
      </c>
      <c r="C349">
        <v>3.7034128002043497E-2</v>
      </c>
      <c r="D349" t="s">
        <v>2148</v>
      </c>
      <c r="E349" t="s">
        <v>2708</v>
      </c>
      <c r="F349" s="8" t="s">
        <v>2773</v>
      </c>
      <c r="G349" s="8" t="s">
        <v>1012</v>
      </c>
      <c r="H349">
        <v>12488</v>
      </c>
      <c r="I349">
        <v>65</v>
      </c>
      <c r="M349" s="8"/>
    </row>
    <row r="350" spans="1:13" x14ac:dyDescent="0.25">
      <c r="A350" t="s">
        <v>345</v>
      </c>
      <c r="B350">
        <v>44178</v>
      </c>
      <c r="C350">
        <v>0.33204699682958499</v>
      </c>
      <c r="D350" t="s">
        <v>2040</v>
      </c>
      <c r="E350" t="s">
        <v>2708</v>
      </c>
      <c r="F350" s="8" t="s">
        <v>2864</v>
      </c>
      <c r="G350" s="8" t="s">
        <v>1012</v>
      </c>
      <c r="H350">
        <v>12164</v>
      </c>
      <c r="I350">
        <v>87</v>
      </c>
      <c r="M350" s="8"/>
    </row>
    <row r="351" spans="1:13" x14ac:dyDescent="0.25">
      <c r="A351" t="s">
        <v>346</v>
      </c>
      <c r="B351">
        <v>44103</v>
      </c>
      <c r="C351">
        <v>0.25253120352456199</v>
      </c>
      <c r="D351" t="s">
        <v>2106</v>
      </c>
      <c r="E351" t="s">
        <v>2708</v>
      </c>
      <c r="F351" s="8" t="s">
        <v>2865</v>
      </c>
      <c r="G351" s="8" t="s">
        <v>1012</v>
      </c>
      <c r="H351">
        <v>12174</v>
      </c>
      <c r="I351">
        <v>78</v>
      </c>
      <c r="M351" s="8"/>
    </row>
    <row r="352" spans="1:13" x14ac:dyDescent="0.25">
      <c r="A352" t="s">
        <v>347</v>
      </c>
      <c r="B352">
        <v>44336</v>
      </c>
      <c r="C352">
        <v>0.22459711166019</v>
      </c>
      <c r="D352" t="s">
        <v>2164</v>
      </c>
      <c r="E352" t="s">
        <v>2721</v>
      </c>
      <c r="F352" s="8" t="s">
        <v>2809</v>
      </c>
      <c r="G352" s="8" t="s">
        <v>1013</v>
      </c>
      <c r="H352">
        <v>12367</v>
      </c>
      <c r="I352">
        <v>22</v>
      </c>
      <c r="M352" s="8"/>
    </row>
    <row r="353" spans="1:13" x14ac:dyDescent="0.25">
      <c r="A353" t="s">
        <v>348</v>
      </c>
      <c r="B353">
        <v>44177</v>
      </c>
      <c r="C353">
        <v>2.20133582593947E-2</v>
      </c>
      <c r="D353" t="s">
        <v>2185</v>
      </c>
      <c r="E353" t="s">
        <v>2708</v>
      </c>
      <c r="F353" s="8" t="s">
        <v>2866</v>
      </c>
      <c r="G353" s="8" t="s">
        <v>1013</v>
      </c>
      <c r="H353">
        <v>12973</v>
      </c>
      <c r="I353">
        <v>84</v>
      </c>
      <c r="M353" s="8"/>
    </row>
    <row r="354" spans="1:13" x14ac:dyDescent="0.25">
      <c r="A354" t="s">
        <v>349</v>
      </c>
      <c r="B354">
        <v>44191</v>
      </c>
      <c r="C354">
        <v>0.36632243076037702</v>
      </c>
      <c r="D354" t="s">
        <v>2099</v>
      </c>
      <c r="E354" t="s">
        <v>2721</v>
      </c>
      <c r="F354" s="8" t="s">
        <v>2857</v>
      </c>
      <c r="G354" s="8" t="s">
        <v>1012</v>
      </c>
      <c r="H354">
        <v>12272</v>
      </c>
      <c r="I354">
        <v>55</v>
      </c>
      <c r="M354" s="8"/>
    </row>
    <row r="355" spans="1:13" x14ac:dyDescent="0.25">
      <c r="A355" t="s">
        <v>350</v>
      </c>
      <c r="B355">
        <v>44126</v>
      </c>
      <c r="C355">
        <v>0.95956218459520704</v>
      </c>
      <c r="D355" t="s">
        <v>2053</v>
      </c>
      <c r="E355" t="s">
        <v>2721</v>
      </c>
      <c r="F355" s="8" t="s">
        <v>2831</v>
      </c>
      <c r="G355" s="8" t="s">
        <v>1013</v>
      </c>
      <c r="H355">
        <v>13067</v>
      </c>
      <c r="I355">
        <v>97</v>
      </c>
      <c r="M355" s="8"/>
    </row>
    <row r="356" spans="1:13" x14ac:dyDescent="0.25">
      <c r="A356" t="s">
        <v>351</v>
      </c>
      <c r="B356">
        <v>44349</v>
      </c>
      <c r="C356">
        <v>0.364851682558614</v>
      </c>
      <c r="D356" t="s">
        <v>2157</v>
      </c>
      <c r="E356" t="s">
        <v>2721</v>
      </c>
      <c r="F356" s="8" t="s">
        <v>2809</v>
      </c>
      <c r="G356" s="8" t="s">
        <v>1013</v>
      </c>
      <c r="H356">
        <v>12465</v>
      </c>
      <c r="I356">
        <v>20</v>
      </c>
      <c r="M356" s="8"/>
    </row>
    <row r="357" spans="1:13" x14ac:dyDescent="0.25">
      <c r="A357" t="s">
        <v>352</v>
      </c>
      <c r="B357">
        <v>44225</v>
      </c>
      <c r="C357">
        <v>0.93928709169240099</v>
      </c>
      <c r="D357" t="s">
        <v>2134</v>
      </c>
      <c r="E357" t="s">
        <v>2721</v>
      </c>
      <c r="F357" s="8" t="s">
        <v>2867</v>
      </c>
      <c r="G357" s="8" t="s">
        <v>1013</v>
      </c>
      <c r="H357">
        <v>13083</v>
      </c>
      <c r="I357">
        <v>91</v>
      </c>
      <c r="M357" s="8"/>
    </row>
    <row r="358" spans="1:13" x14ac:dyDescent="0.25">
      <c r="A358" t="s">
        <v>353</v>
      </c>
      <c r="B358">
        <v>44328</v>
      </c>
      <c r="C358">
        <v>0.90740614248098905</v>
      </c>
      <c r="D358" t="s">
        <v>2170</v>
      </c>
      <c r="E358" t="s">
        <v>2708</v>
      </c>
      <c r="F358" s="8" t="s">
        <v>2827</v>
      </c>
      <c r="G358" s="8" t="s">
        <v>1013</v>
      </c>
      <c r="H358">
        <v>12215</v>
      </c>
      <c r="I358">
        <v>98</v>
      </c>
      <c r="M358" s="8"/>
    </row>
    <row r="359" spans="1:13" x14ac:dyDescent="0.25">
      <c r="A359" t="s">
        <v>354</v>
      </c>
      <c r="B359">
        <v>44238</v>
      </c>
      <c r="C359">
        <v>0.20906521374716999</v>
      </c>
      <c r="D359" t="s">
        <v>2136</v>
      </c>
      <c r="E359" t="s">
        <v>2721</v>
      </c>
      <c r="F359" s="8" t="s">
        <v>2868</v>
      </c>
      <c r="G359" s="8" t="s">
        <v>1012</v>
      </c>
      <c r="H359">
        <v>12282</v>
      </c>
      <c r="I359">
        <v>30</v>
      </c>
      <c r="M359" s="8"/>
    </row>
    <row r="360" spans="1:13" x14ac:dyDescent="0.25">
      <c r="A360" t="s">
        <v>355</v>
      </c>
      <c r="B360">
        <v>44014</v>
      </c>
      <c r="C360">
        <v>0.21418122043926599</v>
      </c>
      <c r="D360" t="s">
        <v>2177</v>
      </c>
      <c r="E360" t="s">
        <v>2721</v>
      </c>
      <c r="F360" s="8" t="s">
        <v>2803</v>
      </c>
      <c r="G360" s="8" t="s">
        <v>1012</v>
      </c>
      <c r="H360">
        <v>12677</v>
      </c>
      <c r="I360">
        <v>96</v>
      </c>
      <c r="M360" s="8"/>
    </row>
    <row r="361" spans="1:13" x14ac:dyDescent="0.25">
      <c r="A361" t="s">
        <v>356</v>
      </c>
      <c r="B361">
        <v>44202</v>
      </c>
      <c r="C361">
        <v>0.960904114913401</v>
      </c>
      <c r="D361" t="s">
        <v>2132</v>
      </c>
      <c r="E361" t="s">
        <v>2721</v>
      </c>
      <c r="F361" s="8" t="s">
        <v>2869</v>
      </c>
      <c r="G361" s="8" t="s">
        <v>1012</v>
      </c>
      <c r="H361">
        <v>12227</v>
      </c>
      <c r="I361">
        <v>18</v>
      </c>
      <c r="M361" s="8"/>
    </row>
    <row r="362" spans="1:13" x14ac:dyDescent="0.25">
      <c r="A362" t="s">
        <v>357</v>
      </c>
      <c r="B362">
        <v>44248</v>
      </c>
      <c r="C362">
        <v>0.38460720353040201</v>
      </c>
      <c r="D362" t="s">
        <v>2063</v>
      </c>
      <c r="E362" t="s">
        <v>2708</v>
      </c>
      <c r="F362" s="8" t="s">
        <v>2793</v>
      </c>
      <c r="G362" s="8" t="s">
        <v>1012</v>
      </c>
      <c r="H362">
        <v>12803</v>
      </c>
      <c r="I362">
        <v>53</v>
      </c>
      <c r="M362" s="8"/>
    </row>
    <row r="363" spans="1:13" x14ac:dyDescent="0.25">
      <c r="A363" t="s">
        <v>358</v>
      </c>
      <c r="B363">
        <v>44264</v>
      </c>
      <c r="C363">
        <v>0.19672457478189001</v>
      </c>
      <c r="D363" t="s">
        <v>2036</v>
      </c>
      <c r="E363" t="s">
        <v>2721</v>
      </c>
      <c r="F363" s="8" t="s">
        <v>2798</v>
      </c>
      <c r="G363" s="8" t="s">
        <v>1012</v>
      </c>
      <c r="H363">
        <v>12550</v>
      </c>
      <c r="I363">
        <v>93</v>
      </c>
      <c r="M363" s="8"/>
    </row>
    <row r="364" spans="1:13" x14ac:dyDescent="0.25">
      <c r="A364" t="s">
        <v>359</v>
      </c>
      <c r="B364">
        <v>44191</v>
      </c>
      <c r="C364">
        <v>0.48942419262669201</v>
      </c>
      <c r="D364" t="s">
        <v>2123</v>
      </c>
      <c r="E364" t="s">
        <v>2721</v>
      </c>
      <c r="F364" s="8" t="s">
        <v>2870</v>
      </c>
      <c r="G364" s="8" t="s">
        <v>1014</v>
      </c>
      <c r="H364">
        <v>13064</v>
      </c>
      <c r="I364">
        <v>78</v>
      </c>
      <c r="M364" s="8"/>
    </row>
    <row r="365" spans="1:13" x14ac:dyDescent="0.25">
      <c r="A365" t="s">
        <v>360</v>
      </c>
      <c r="B365">
        <v>44130</v>
      </c>
      <c r="C365">
        <v>0.23127112757167101</v>
      </c>
      <c r="D365" t="s">
        <v>2030</v>
      </c>
      <c r="E365" t="s">
        <v>2721</v>
      </c>
      <c r="F365" s="8" t="s">
        <v>2830</v>
      </c>
      <c r="G365" s="8" t="s">
        <v>1014</v>
      </c>
      <c r="H365">
        <v>12451</v>
      </c>
      <c r="I365">
        <v>48</v>
      </c>
      <c r="M365" s="8"/>
    </row>
    <row r="366" spans="1:13" x14ac:dyDescent="0.25">
      <c r="A366" t="s">
        <v>361</v>
      </c>
      <c r="B366">
        <v>44002</v>
      </c>
      <c r="C366">
        <v>0.49542360345423803</v>
      </c>
      <c r="D366" t="s">
        <v>2066</v>
      </c>
      <c r="E366" t="s">
        <v>2708</v>
      </c>
      <c r="F366" s="8" t="s">
        <v>2855</v>
      </c>
      <c r="G366" s="8" t="s">
        <v>1014</v>
      </c>
      <c r="H366">
        <v>12682</v>
      </c>
      <c r="I366">
        <v>13</v>
      </c>
      <c r="M366" s="8"/>
    </row>
    <row r="367" spans="1:13" x14ac:dyDescent="0.25">
      <c r="A367" t="s">
        <v>362</v>
      </c>
      <c r="B367">
        <v>44178</v>
      </c>
      <c r="C367">
        <v>0.72001047720224198</v>
      </c>
      <c r="D367" t="s">
        <v>2186</v>
      </c>
      <c r="E367" t="s">
        <v>2721</v>
      </c>
      <c r="F367" s="8" t="s">
        <v>2804</v>
      </c>
      <c r="G367" s="8" t="s">
        <v>1014</v>
      </c>
      <c r="H367">
        <v>12345</v>
      </c>
      <c r="I367">
        <v>99</v>
      </c>
      <c r="M367" s="8"/>
    </row>
    <row r="368" spans="1:13" x14ac:dyDescent="0.25">
      <c r="A368" t="s">
        <v>363</v>
      </c>
      <c r="B368">
        <v>44119</v>
      </c>
      <c r="C368">
        <v>0.92831004224399705</v>
      </c>
      <c r="D368" t="s">
        <v>2040</v>
      </c>
      <c r="E368" t="s">
        <v>2708</v>
      </c>
      <c r="F368" s="8" t="s">
        <v>2828</v>
      </c>
      <c r="G368" s="8" t="s">
        <v>1014</v>
      </c>
      <c r="H368">
        <v>12184</v>
      </c>
      <c r="I368">
        <v>27</v>
      </c>
      <c r="M368" s="8"/>
    </row>
    <row r="369" spans="1:13" x14ac:dyDescent="0.25">
      <c r="A369" t="s">
        <v>364</v>
      </c>
      <c r="B369">
        <v>44247</v>
      </c>
      <c r="C369">
        <v>0.273220270164023</v>
      </c>
      <c r="D369" t="s">
        <v>2057</v>
      </c>
      <c r="E369" t="s">
        <v>2721</v>
      </c>
      <c r="F369" s="8" t="s">
        <v>2791</v>
      </c>
      <c r="G369" s="8" t="s">
        <v>1012</v>
      </c>
      <c r="H369">
        <v>12386</v>
      </c>
      <c r="I369">
        <v>30</v>
      </c>
      <c r="M369" s="8"/>
    </row>
    <row r="370" spans="1:13" x14ac:dyDescent="0.25">
      <c r="A370" t="s">
        <v>365</v>
      </c>
      <c r="B370">
        <v>44159</v>
      </c>
      <c r="C370">
        <v>0.58434272887459504</v>
      </c>
      <c r="D370" t="s">
        <v>2187</v>
      </c>
      <c r="E370" t="s">
        <v>2721</v>
      </c>
      <c r="F370" s="8" t="s">
        <v>2871</v>
      </c>
      <c r="G370" s="8" t="s">
        <v>1012</v>
      </c>
      <c r="H370">
        <v>13083</v>
      </c>
      <c r="I370">
        <v>71</v>
      </c>
      <c r="M370" s="8"/>
    </row>
    <row r="371" spans="1:13" x14ac:dyDescent="0.25">
      <c r="A371" t="s">
        <v>366</v>
      </c>
      <c r="B371">
        <v>44181</v>
      </c>
      <c r="C371">
        <v>0.84697128224422802</v>
      </c>
      <c r="D371" t="s">
        <v>2132</v>
      </c>
      <c r="E371" t="s">
        <v>2708</v>
      </c>
      <c r="F371" s="8" t="s">
        <v>2872</v>
      </c>
      <c r="G371" s="8" t="s">
        <v>2763</v>
      </c>
      <c r="H371">
        <v>12523</v>
      </c>
      <c r="I371">
        <v>88</v>
      </c>
      <c r="M371" s="8"/>
    </row>
    <row r="372" spans="1:13" x14ac:dyDescent="0.25">
      <c r="A372" t="s">
        <v>367</v>
      </c>
      <c r="B372">
        <v>44325</v>
      </c>
      <c r="C372">
        <v>0.77049261901996902</v>
      </c>
      <c r="D372" t="s">
        <v>2078</v>
      </c>
      <c r="E372" t="s">
        <v>2708</v>
      </c>
      <c r="F372" s="8" t="s">
        <v>2779</v>
      </c>
      <c r="G372" s="8" t="s">
        <v>1012</v>
      </c>
      <c r="H372">
        <v>12398</v>
      </c>
      <c r="I372">
        <v>66</v>
      </c>
      <c r="M372" s="8"/>
    </row>
    <row r="373" spans="1:13" x14ac:dyDescent="0.25">
      <c r="A373" t="s">
        <v>368</v>
      </c>
      <c r="B373">
        <v>44228</v>
      </c>
      <c r="C373">
        <v>0.51485635465243995</v>
      </c>
      <c r="D373" t="s">
        <v>2188</v>
      </c>
      <c r="E373" t="s">
        <v>2721</v>
      </c>
      <c r="F373" s="8" t="s">
        <v>2873</v>
      </c>
      <c r="G373" s="8" t="s">
        <v>1013</v>
      </c>
      <c r="H373">
        <v>12231</v>
      </c>
      <c r="I373">
        <v>29</v>
      </c>
      <c r="M373" s="8"/>
    </row>
    <row r="374" spans="1:13" x14ac:dyDescent="0.25">
      <c r="A374" t="s">
        <v>369</v>
      </c>
      <c r="B374">
        <v>44087</v>
      </c>
      <c r="C374">
        <v>0.60894857674039105</v>
      </c>
      <c r="D374" t="s">
        <v>2089</v>
      </c>
      <c r="E374" t="s">
        <v>2708</v>
      </c>
      <c r="F374" s="8" t="s">
        <v>2779</v>
      </c>
      <c r="G374" s="8" t="s">
        <v>1013</v>
      </c>
      <c r="H374">
        <v>12935</v>
      </c>
      <c r="I374">
        <v>43</v>
      </c>
      <c r="M374" s="8"/>
    </row>
    <row r="375" spans="1:13" x14ac:dyDescent="0.25">
      <c r="A375" t="s">
        <v>370</v>
      </c>
      <c r="B375">
        <v>44276</v>
      </c>
      <c r="C375">
        <v>0.95141259836224001</v>
      </c>
      <c r="D375" t="s">
        <v>2184</v>
      </c>
      <c r="E375" t="s">
        <v>2708</v>
      </c>
      <c r="F375" s="8" t="s">
        <v>2874</v>
      </c>
      <c r="G375" s="8" t="s">
        <v>1013</v>
      </c>
      <c r="H375">
        <v>13005</v>
      </c>
      <c r="I375">
        <v>65</v>
      </c>
      <c r="M375" s="8"/>
    </row>
    <row r="376" spans="1:13" x14ac:dyDescent="0.25">
      <c r="A376" t="s">
        <v>371</v>
      </c>
      <c r="B376">
        <v>44281</v>
      </c>
      <c r="C376">
        <v>0.79224476195320004</v>
      </c>
      <c r="D376" t="s">
        <v>2189</v>
      </c>
      <c r="E376" t="s">
        <v>2708</v>
      </c>
      <c r="F376" s="8" t="s">
        <v>2827</v>
      </c>
      <c r="G376" s="8" t="s">
        <v>1012</v>
      </c>
      <c r="H376">
        <v>12322</v>
      </c>
      <c r="I376">
        <v>74</v>
      </c>
      <c r="M376" s="8"/>
    </row>
    <row r="377" spans="1:13" x14ac:dyDescent="0.25">
      <c r="A377" t="s">
        <v>372</v>
      </c>
      <c r="B377">
        <v>44059</v>
      </c>
      <c r="C377">
        <v>0.82643158710715003</v>
      </c>
      <c r="D377" t="s">
        <v>2190</v>
      </c>
      <c r="E377" t="s">
        <v>2721</v>
      </c>
      <c r="F377" s="8" t="s">
        <v>2875</v>
      </c>
      <c r="G377" s="8" t="s">
        <v>1012</v>
      </c>
      <c r="H377">
        <v>12451</v>
      </c>
      <c r="I377">
        <v>29</v>
      </c>
      <c r="M377" s="8"/>
    </row>
    <row r="378" spans="1:13" x14ac:dyDescent="0.25">
      <c r="A378" t="s">
        <v>373</v>
      </c>
      <c r="B378">
        <v>44214</v>
      </c>
      <c r="C378">
        <v>0.38835691742958001</v>
      </c>
      <c r="D378" t="s">
        <v>2031</v>
      </c>
      <c r="E378" t="s">
        <v>2721</v>
      </c>
      <c r="F378" s="8" t="s">
        <v>2876</v>
      </c>
      <c r="G378" s="8" t="s">
        <v>1012</v>
      </c>
      <c r="H378">
        <v>12567</v>
      </c>
      <c r="I378">
        <v>68</v>
      </c>
      <c r="M378" s="8"/>
    </row>
    <row r="379" spans="1:13" x14ac:dyDescent="0.25">
      <c r="A379" t="s">
        <v>374</v>
      </c>
      <c r="B379">
        <v>44037</v>
      </c>
      <c r="C379">
        <v>6.9279619473826506E-2</v>
      </c>
      <c r="D379" t="s">
        <v>2053</v>
      </c>
      <c r="E379" t="s">
        <v>2708</v>
      </c>
      <c r="F379" s="8" t="s">
        <v>2847</v>
      </c>
      <c r="G379" s="8" t="s">
        <v>1012</v>
      </c>
      <c r="H379">
        <v>12395</v>
      </c>
      <c r="I379">
        <v>83</v>
      </c>
      <c r="M379" s="8"/>
    </row>
    <row r="380" spans="1:13" x14ac:dyDescent="0.25">
      <c r="A380" t="s">
        <v>375</v>
      </c>
      <c r="B380">
        <v>44334</v>
      </c>
      <c r="C380">
        <v>0.423466584884505</v>
      </c>
      <c r="D380" t="s">
        <v>2051</v>
      </c>
      <c r="E380" t="s">
        <v>2708</v>
      </c>
      <c r="F380" s="8" t="s">
        <v>2877</v>
      </c>
      <c r="G380" s="8" t="s">
        <v>1012</v>
      </c>
      <c r="H380">
        <v>12248</v>
      </c>
      <c r="I380">
        <v>18</v>
      </c>
      <c r="M380" s="8"/>
    </row>
    <row r="381" spans="1:13" x14ac:dyDescent="0.25">
      <c r="A381" t="s">
        <v>376</v>
      </c>
      <c r="B381">
        <v>44185</v>
      </c>
      <c r="C381">
        <v>0.43721448480380098</v>
      </c>
      <c r="D381" t="s">
        <v>2157</v>
      </c>
      <c r="E381" t="s">
        <v>2721</v>
      </c>
      <c r="F381" s="8" t="s">
        <v>2791</v>
      </c>
      <c r="G381" s="8" t="s">
        <v>1013</v>
      </c>
      <c r="H381">
        <v>12651</v>
      </c>
      <c r="I381">
        <v>14</v>
      </c>
      <c r="M381" s="8"/>
    </row>
    <row r="382" spans="1:13" x14ac:dyDescent="0.25">
      <c r="A382" t="s">
        <v>377</v>
      </c>
      <c r="B382">
        <v>44106</v>
      </c>
      <c r="C382">
        <v>0.73921761399184605</v>
      </c>
      <c r="D382" t="s">
        <v>2055</v>
      </c>
      <c r="E382" t="s">
        <v>2708</v>
      </c>
      <c r="F382" s="8" t="s">
        <v>2878</v>
      </c>
      <c r="G382" s="8" t="s">
        <v>1013</v>
      </c>
      <c r="H382">
        <v>12712</v>
      </c>
      <c r="I382">
        <v>41</v>
      </c>
      <c r="M382" s="8"/>
    </row>
    <row r="383" spans="1:13" x14ac:dyDescent="0.25">
      <c r="A383" t="s">
        <v>378</v>
      </c>
      <c r="B383">
        <v>44201</v>
      </c>
      <c r="C383">
        <v>0.469550099364828</v>
      </c>
      <c r="D383" t="s">
        <v>2191</v>
      </c>
      <c r="E383" t="s">
        <v>2708</v>
      </c>
      <c r="F383" s="8" t="s">
        <v>2879</v>
      </c>
      <c r="G383" s="8" t="s">
        <v>1013</v>
      </c>
      <c r="H383">
        <v>12905</v>
      </c>
      <c r="I383">
        <v>64</v>
      </c>
      <c r="M383" s="8"/>
    </row>
    <row r="384" spans="1:13" x14ac:dyDescent="0.25">
      <c r="A384" t="s">
        <v>379</v>
      </c>
      <c r="B384">
        <v>44155</v>
      </c>
      <c r="C384">
        <v>0.30997200828571098</v>
      </c>
      <c r="D384" t="s">
        <v>2143</v>
      </c>
      <c r="E384" t="s">
        <v>2708</v>
      </c>
      <c r="F384" s="8" t="s">
        <v>2880</v>
      </c>
      <c r="G384" s="8" t="s">
        <v>1013</v>
      </c>
      <c r="H384">
        <v>12577</v>
      </c>
      <c r="I384">
        <v>94</v>
      </c>
      <c r="M384" s="8"/>
    </row>
    <row r="385" spans="1:13" x14ac:dyDescent="0.25">
      <c r="A385" t="s">
        <v>380</v>
      </c>
      <c r="B385">
        <v>44118</v>
      </c>
      <c r="C385">
        <v>0.66276044697482195</v>
      </c>
      <c r="D385" t="s">
        <v>2192</v>
      </c>
      <c r="E385" t="s">
        <v>2721</v>
      </c>
      <c r="F385" s="8" t="s">
        <v>2881</v>
      </c>
      <c r="G385" s="8" t="s">
        <v>1012</v>
      </c>
      <c r="H385">
        <v>12654</v>
      </c>
      <c r="I385">
        <v>84</v>
      </c>
      <c r="M385" s="8"/>
    </row>
    <row r="386" spans="1:13" x14ac:dyDescent="0.25">
      <c r="A386" t="s">
        <v>381</v>
      </c>
      <c r="B386">
        <v>44293</v>
      </c>
      <c r="C386">
        <v>0.73657944232704597</v>
      </c>
      <c r="D386" t="s">
        <v>2052</v>
      </c>
      <c r="E386" t="s">
        <v>2708</v>
      </c>
      <c r="F386" s="8" t="s">
        <v>2823</v>
      </c>
      <c r="G386" s="8" t="s">
        <v>1012</v>
      </c>
      <c r="H386">
        <v>12838</v>
      </c>
      <c r="I386" t="s">
        <v>2882</v>
      </c>
      <c r="M386" s="8"/>
    </row>
    <row r="387" spans="1:13" x14ac:dyDescent="0.25">
      <c r="A387" t="s">
        <v>382</v>
      </c>
      <c r="B387">
        <v>44077</v>
      </c>
      <c r="C387">
        <v>0.72204232780809696</v>
      </c>
      <c r="D387" t="s">
        <v>2115</v>
      </c>
      <c r="E387" t="s">
        <v>2708</v>
      </c>
      <c r="F387" s="8" t="s">
        <v>2878</v>
      </c>
      <c r="G387" s="8" t="s">
        <v>1012</v>
      </c>
      <c r="H387">
        <v>12718</v>
      </c>
      <c r="I387">
        <v>52</v>
      </c>
      <c r="M387" s="8"/>
    </row>
    <row r="388" spans="1:13" x14ac:dyDescent="0.25">
      <c r="A388" t="s">
        <v>383</v>
      </c>
      <c r="B388">
        <v>44007</v>
      </c>
      <c r="C388">
        <v>0.86272948956435302</v>
      </c>
      <c r="D388" t="s">
        <v>2130</v>
      </c>
      <c r="E388" t="s">
        <v>2708</v>
      </c>
      <c r="F388" s="8" t="s">
        <v>2867</v>
      </c>
      <c r="G388" s="8" t="s">
        <v>1012</v>
      </c>
      <c r="H388">
        <v>12149</v>
      </c>
      <c r="I388">
        <v>73</v>
      </c>
      <c r="M388" s="8"/>
    </row>
    <row r="389" spans="1:13" x14ac:dyDescent="0.25">
      <c r="A389" t="s">
        <v>384</v>
      </c>
      <c r="B389">
        <v>44018</v>
      </c>
      <c r="C389">
        <v>0.30594065221519701</v>
      </c>
      <c r="D389" t="s">
        <v>2106</v>
      </c>
      <c r="E389" t="s">
        <v>2721</v>
      </c>
      <c r="F389" s="8" t="s">
        <v>2883</v>
      </c>
      <c r="G389" s="8" t="s">
        <v>1012</v>
      </c>
      <c r="H389">
        <v>12736</v>
      </c>
      <c r="I389">
        <v>93</v>
      </c>
      <c r="M389" s="8"/>
    </row>
    <row r="390" spans="1:13" x14ac:dyDescent="0.25">
      <c r="A390" t="s">
        <v>385</v>
      </c>
      <c r="B390">
        <v>44214</v>
      </c>
      <c r="C390">
        <v>0.56570616039565602</v>
      </c>
      <c r="D390" t="s">
        <v>2079</v>
      </c>
      <c r="E390" t="s">
        <v>2708</v>
      </c>
      <c r="F390" s="8" t="s">
        <v>2884</v>
      </c>
      <c r="G390" s="8" t="s">
        <v>1012</v>
      </c>
      <c r="H390">
        <v>12720</v>
      </c>
      <c r="I390">
        <v>63</v>
      </c>
      <c r="M390" s="8"/>
    </row>
    <row r="391" spans="1:13" x14ac:dyDescent="0.25">
      <c r="A391" t="s">
        <v>386</v>
      </c>
      <c r="B391">
        <v>44124</v>
      </c>
      <c r="C391">
        <v>0.228666992020189</v>
      </c>
      <c r="D391" t="s">
        <v>2099</v>
      </c>
      <c r="E391" t="s">
        <v>2708</v>
      </c>
      <c r="F391" s="8" t="s">
        <v>2796</v>
      </c>
      <c r="G391" s="8" t="s">
        <v>1013</v>
      </c>
      <c r="H391">
        <v>12849</v>
      </c>
      <c r="I391">
        <v>53</v>
      </c>
      <c r="M391" s="8"/>
    </row>
    <row r="392" spans="1:13" x14ac:dyDescent="0.25">
      <c r="A392" t="s">
        <v>387</v>
      </c>
      <c r="B392">
        <v>44045</v>
      </c>
      <c r="C392">
        <v>0.88363194517924104</v>
      </c>
      <c r="D392" t="s">
        <v>2126</v>
      </c>
      <c r="E392" t="s">
        <v>2708</v>
      </c>
      <c r="F392" s="8" t="s">
        <v>2806</v>
      </c>
      <c r="G392" s="8" t="s">
        <v>1013</v>
      </c>
      <c r="H392">
        <v>12584</v>
      </c>
      <c r="I392">
        <v>89</v>
      </c>
      <c r="M392" s="8"/>
    </row>
    <row r="393" spans="1:13" x14ac:dyDescent="0.25">
      <c r="A393" t="s">
        <v>388</v>
      </c>
      <c r="B393">
        <v>44060</v>
      </c>
      <c r="C393">
        <v>0.23999921820196701</v>
      </c>
      <c r="D393" t="s">
        <v>2137</v>
      </c>
      <c r="E393" t="s">
        <v>2721</v>
      </c>
      <c r="F393" s="8" t="s">
        <v>2831</v>
      </c>
      <c r="G393" s="8" t="s">
        <v>1012</v>
      </c>
      <c r="H393">
        <v>12426</v>
      </c>
      <c r="I393">
        <v>58</v>
      </c>
      <c r="M393" s="8"/>
    </row>
    <row r="394" spans="1:13" x14ac:dyDescent="0.25">
      <c r="A394" t="s">
        <v>389</v>
      </c>
      <c r="B394">
        <v>44092</v>
      </c>
      <c r="C394">
        <v>0.233113521391413</v>
      </c>
      <c r="D394" t="s">
        <v>2104</v>
      </c>
      <c r="E394" t="s">
        <v>2721</v>
      </c>
      <c r="F394" s="8" t="s">
        <v>2885</v>
      </c>
      <c r="G394" s="8" t="s">
        <v>1012</v>
      </c>
      <c r="H394">
        <v>12281</v>
      </c>
      <c r="I394">
        <v>92</v>
      </c>
      <c r="M394" s="8"/>
    </row>
    <row r="395" spans="1:13" x14ac:dyDescent="0.25">
      <c r="A395" t="s">
        <v>390</v>
      </c>
      <c r="B395">
        <v>44052</v>
      </c>
      <c r="C395">
        <v>0.96723243285147997</v>
      </c>
      <c r="D395" t="s">
        <v>2065</v>
      </c>
      <c r="E395" t="s">
        <v>2721</v>
      </c>
      <c r="F395" s="8" t="s">
        <v>2789</v>
      </c>
      <c r="G395" s="8" t="s">
        <v>1012</v>
      </c>
      <c r="H395">
        <v>12907</v>
      </c>
      <c r="I395">
        <v>10</v>
      </c>
      <c r="M395" s="8"/>
    </row>
    <row r="396" spans="1:13" x14ac:dyDescent="0.25">
      <c r="A396" t="s">
        <v>391</v>
      </c>
      <c r="B396">
        <v>44310</v>
      </c>
      <c r="C396">
        <v>0.99678366294835996</v>
      </c>
      <c r="D396" t="s">
        <v>2134</v>
      </c>
      <c r="E396" t="s">
        <v>2721</v>
      </c>
      <c r="F396" s="8" t="s">
        <v>2883</v>
      </c>
      <c r="G396" s="8" t="s">
        <v>1013</v>
      </c>
      <c r="H396">
        <v>12878</v>
      </c>
      <c r="I396">
        <v>18</v>
      </c>
      <c r="M396" s="8"/>
    </row>
    <row r="397" spans="1:13" x14ac:dyDescent="0.25">
      <c r="A397" t="s">
        <v>392</v>
      </c>
      <c r="B397">
        <v>44025</v>
      </c>
      <c r="C397">
        <v>0.82161953211400296</v>
      </c>
      <c r="D397" t="s">
        <v>2102</v>
      </c>
      <c r="E397" t="s">
        <v>2708</v>
      </c>
      <c r="F397" s="8" t="s">
        <v>2848</v>
      </c>
      <c r="G397" s="8" t="s">
        <v>1013</v>
      </c>
      <c r="H397">
        <v>12764</v>
      </c>
      <c r="I397">
        <v>89</v>
      </c>
      <c r="M397" s="8"/>
    </row>
    <row r="398" spans="1:13" x14ac:dyDescent="0.25">
      <c r="A398" t="s">
        <v>393</v>
      </c>
      <c r="B398">
        <v>44035</v>
      </c>
      <c r="C398">
        <v>0.61087750420216302</v>
      </c>
      <c r="D398" t="s">
        <v>2193</v>
      </c>
      <c r="E398" t="s">
        <v>2708</v>
      </c>
      <c r="F398" s="8" t="s">
        <v>2886</v>
      </c>
      <c r="G398" s="8" t="s">
        <v>1013</v>
      </c>
      <c r="H398">
        <v>12487</v>
      </c>
      <c r="I398">
        <v>52</v>
      </c>
      <c r="M398" s="8"/>
    </row>
    <row r="399" spans="1:13" x14ac:dyDescent="0.25">
      <c r="A399" t="s">
        <v>394</v>
      </c>
      <c r="B399">
        <v>44290</v>
      </c>
      <c r="C399">
        <v>0.65571186093575295</v>
      </c>
      <c r="D399" t="s">
        <v>2194</v>
      </c>
      <c r="E399" t="s">
        <v>2708</v>
      </c>
      <c r="F399" s="8" t="s">
        <v>2887</v>
      </c>
      <c r="G399" s="8" t="s">
        <v>1012</v>
      </c>
      <c r="H399">
        <v>13057</v>
      </c>
      <c r="I399">
        <v>76</v>
      </c>
      <c r="M399" s="8"/>
    </row>
    <row r="400" spans="1:13" x14ac:dyDescent="0.25">
      <c r="A400" t="s">
        <v>395</v>
      </c>
      <c r="B400">
        <v>44335</v>
      </c>
      <c r="C400">
        <v>0.27786591270077299</v>
      </c>
      <c r="D400" t="s">
        <v>2129</v>
      </c>
      <c r="E400" t="s">
        <v>2708</v>
      </c>
      <c r="F400" s="8" t="s">
        <v>2888</v>
      </c>
      <c r="G400" s="8" t="s">
        <v>1012</v>
      </c>
      <c r="H400">
        <v>12663</v>
      </c>
      <c r="I400">
        <v>14</v>
      </c>
      <c r="M400" s="8"/>
    </row>
    <row r="401" spans="1:13" x14ac:dyDescent="0.25">
      <c r="A401" t="s">
        <v>396</v>
      </c>
      <c r="B401">
        <v>44286</v>
      </c>
      <c r="C401">
        <v>0.65584304489780199</v>
      </c>
      <c r="D401" t="s">
        <v>2070</v>
      </c>
      <c r="E401" t="s">
        <v>2708</v>
      </c>
      <c r="F401" s="8" t="s">
        <v>2889</v>
      </c>
      <c r="G401" s="8" t="s">
        <v>1013</v>
      </c>
      <c r="H401">
        <v>12938</v>
      </c>
      <c r="I401">
        <v>83</v>
      </c>
      <c r="M401" s="8"/>
    </row>
    <row r="402" spans="1:13" x14ac:dyDescent="0.25">
      <c r="A402" t="s">
        <v>397</v>
      </c>
      <c r="B402">
        <v>44297</v>
      </c>
      <c r="C402">
        <v>0.96122060492649097</v>
      </c>
      <c r="D402" t="s">
        <v>2169</v>
      </c>
      <c r="E402" t="s">
        <v>2708</v>
      </c>
      <c r="F402" s="8" t="s">
        <v>2846</v>
      </c>
      <c r="G402" s="8" t="s">
        <v>1013</v>
      </c>
      <c r="H402">
        <v>12414</v>
      </c>
      <c r="I402">
        <v>59</v>
      </c>
      <c r="M402" s="8"/>
    </row>
    <row r="403" spans="1:13" x14ac:dyDescent="0.25">
      <c r="A403" t="s">
        <v>398</v>
      </c>
      <c r="B403">
        <v>44052</v>
      </c>
      <c r="C403">
        <v>0.86321008005732303</v>
      </c>
      <c r="D403" t="s">
        <v>2060</v>
      </c>
      <c r="E403" t="s">
        <v>2708</v>
      </c>
      <c r="F403" s="8" t="s">
        <v>2890</v>
      </c>
      <c r="G403" s="8" t="s">
        <v>1012</v>
      </c>
      <c r="H403">
        <v>12537</v>
      </c>
      <c r="I403">
        <v>18</v>
      </c>
      <c r="M403" s="8"/>
    </row>
    <row r="404" spans="1:13" x14ac:dyDescent="0.25">
      <c r="F404" s="8"/>
      <c r="G404" s="8"/>
      <c r="M404" s="8"/>
    </row>
    <row r="405" spans="1:13" x14ac:dyDescent="0.25">
      <c r="A405" t="s">
        <v>399</v>
      </c>
      <c r="B405">
        <v>44174</v>
      </c>
      <c r="C405">
        <v>0.66112736670485595</v>
      </c>
      <c r="D405" t="s">
        <v>2097</v>
      </c>
      <c r="E405" t="s">
        <v>2708</v>
      </c>
      <c r="F405" s="8" t="s">
        <v>2864</v>
      </c>
      <c r="G405" s="8" t="s">
        <v>1012</v>
      </c>
      <c r="H405">
        <v>13084</v>
      </c>
      <c r="I405">
        <v>60</v>
      </c>
      <c r="M405" s="8"/>
    </row>
    <row r="406" spans="1:13" x14ac:dyDescent="0.25">
      <c r="A406" t="s">
        <v>400</v>
      </c>
      <c r="B406">
        <v>44221</v>
      </c>
      <c r="C406">
        <v>0.69806088835573299</v>
      </c>
      <c r="D406" t="s">
        <v>2075</v>
      </c>
      <c r="E406" t="s">
        <v>2721</v>
      </c>
      <c r="F406" s="8" t="s">
        <v>2775</v>
      </c>
      <c r="G406" s="8" t="s">
        <v>1012</v>
      </c>
      <c r="H406">
        <v>12784</v>
      </c>
      <c r="I406">
        <v>40</v>
      </c>
      <c r="M406" s="8"/>
    </row>
    <row r="407" spans="1:13" x14ac:dyDescent="0.25">
      <c r="A407" t="s">
        <v>401</v>
      </c>
      <c r="B407">
        <v>44276</v>
      </c>
      <c r="C407">
        <v>0.88575179892329303</v>
      </c>
      <c r="D407" t="s">
        <v>2179</v>
      </c>
      <c r="E407" t="s">
        <v>2891</v>
      </c>
      <c r="F407" s="8" t="s">
        <v>2773</v>
      </c>
      <c r="G407" s="8" t="s">
        <v>1012</v>
      </c>
      <c r="H407">
        <v>13095</v>
      </c>
      <c r="I407">
        <v>80</v>
      </c>
      <c r="M407" s="8"/>
    </row>
    <row r="408" spans="1:13" x14ac:dyDescent="0.25">
      <c r="A408" t="s">
        <v>402</v>
      </c>
      <c r="B408">
        <v>44077</v>
      </c>
      <c r="C408">
        <v>0.14229509344046501</v>
      </c>
      <c r="D408" t="s">
        <v>2062</v>
      </c>
      <c r="E408" t="s">
        <v>2721</v>
      </c>
      <c r="F408" s="8" t="s">
        <v>2872</v>
      </c>
      <c r="G408" s="8" t="s">
        <v>1012</v>
      </c>
      <c r="H408">
        <v>12714</v>
      </c>
      <c r="I408">
        <v>43</v>
      </c>
      <c r="M408" s="8"/>
    </row>
    <row r="409" spans="1:13" x14ac:dyDescent="0.25">
      <c r="A409" t="s">
        <v>403</v>
      </c>
      <c r="B409">
        <v>44227</v>
      </c>
      <c r="C409">
        <v>0.306848526104463</v>
      </c>
      <c r="D409" t="s">
        <v>2060</v>
      </c>
      <c r="E409" t="s">
        <v>2721</v>
      </c>
      <c r="F409" s="8" t="s">
        <v>2778</v>
      </c>
      <c r="G409" s="8" t="s">
        <v>1013</v>
      </c>
      <c r="H409">
        <v>12966</v>
      </c>
      <c r="I409">
        <v>93</v>
      </c>
      <c r="M409" s="8"/>
    </row>
    <row r="410" spans="1:13" x14ac:dyDescent="0.25">
      <c r="F410" s="8"/>
      <c r="G410" s="8"/>
      <c r="M410" s="8"/>
    </row>
    <row r="411" spans="1:13" x14ac:dyDescent="0.25">
      <c r="A411" t="s">
        <v>404</v>
      </c>
      <c r="B411">
        <v>44253</v>
      </c>
      <c r="C411">
        <v>4.5112290883812099E-2</v>
      </c>
      <c r="D411" t="s">
        <v>2102</v>
      </c>
      <c r="E411" t="s">
        <v>2891</v>
      </c>
      <c r="F411" s="8" t="s">
        <v>2892</v>
      </c>
      <c r="G411" s="8" t="s">
        <v>1014</v>
      </c>
      <c r="H411">
        <v>12366</v>
      </c>
      <c r="I411">
        <v>54</v>
      </c>
      <c r="M411" s="8"/>
    </row>
    <row r="412" spans="1:13" x14ac:dyDescent="0.25">
      <c r="A412" t="s">
        <v>405</v>
      </c>
      <c r="B412">
        <v>44048</v>
      </c>
      <c r="C412">
        <v>0.70712321192057304</v>
      </c>
      <c r="D412" t="s">
        <v>2189</v>
      </c>
      <c r="E412" t="s">
        <v>2721</v>
      </c>
      <c r="F412" s="8" t="s">
        <v>2893</v>
      </c>
      <c r="G412" s="8" t="s">
        <v>1013</v>
      </c>
      <c r="H412">
        <v>13054</v>
      </c>
      <c r="I412">
        <v>66</v>
      </c>
      <c r="M412" s="8"/>
    </row>
    <row r="413" spans="1:13" x14ac:dyDescent="0.25">
      <c r="A413" t="s">
        <v>406</v>
      </c>
      <c r="B413">
        <v>44239</v>
      </c>
      <c r="C413">
        <v>0.57575481318733601</v>
      </c>
      <c r="D413" t="s">
        <v>2042</v>
      </c>
      <c r="E413" t="s">
        <v>2891</v>
      </c>
      <c r="F413" s="8" t="s">
        <v>2894</v>
      </c>
      <c r="G413" s="8" t="s">
        <v>1013</v>
      </c>
      <c r="H413">
        <v>13033</v>
      </c>
      <c r="I413">
        <v>11</v>
      </c>
      <c r="M413" s="8"/>
    </row>
    <row r="414" spans="1:13" x14ac:dyDescent="0.25">
      <c r="A414" t="s">
        <v>407</v>
      </c>
      <c r="B414">
        <v>44309</v>
      </c>
      <c r="C414">
        <v>0.27734305000210102</v>
      </c>
      <c r="D414" t="s">
        <v>2059</v>
      </c>
      <c r="E414" t="s">
        <v>2721</v>
      </c>
      <c r="F414" s="8" t="s">
        <v>2895</v>
      </c>
      <c r="G414" s="8" t="s">
        <v>1014</v>
      </c>
      <c r="H414">
        <v>12167</v>
      </c>
      <c r="I414">
        <v>84</v>
      </c>
      <c r="M414" s="8"/>
    </row>
    <row r="415" spans="1:13" x14ac:dyDescent="0.25">
      <c r="A415" t="s">
        <v>408</v>
      </c>
      <c r="B415">
        <v>44188</v>
      </c>
      <c r="C415">
        <v>0.53511121337723999</v>
      </c>
      <c r="D415" t="s">
        <v>2194</v>
      </c>
      <c r="E415" t="s">
        <v>2721</v>
      </c>
      <c r="F415" s="8" t="s">
        <v>2837</v>
      </c>
      <c r="G415" s="8" t="s">
        <v>1012</v>
      </c>
      <c r="H415">
        <v>13045</v>
      </c>
      <c r="I415">
        <v>27</v>
      </c>
      <c r="M415" s="8"/>
    </row>
    <row r="416" spans="1:13" x14ac:dyDescent="0.25">
      <c r="A416" t="s">
        <v>409</v>
      </c>
      <c r="B416">
        <v>44037</v>
      </c>
      <c r="C416">
        <v>3.8017697570791001E-2</v>
      </c>
      <c r="D416" t="s">
        <v>2118</v>
      </c>
      <c r="E416" t="s">
        <v>2891</v>
      </c>
      <c r="F416" s="8" t="s">
        <v>2833</v>
      </c>
      <c r="G416" s="8" t="s">
        <v>1012</v>
      </c>
      <c r="H416">
        <v>12686</v>
      </c>
      <c r="I416">
        <v>32</v>
      </c>
      <c r="M416" s="8"/>
    </row>
    <row r="417" spans="1:13" x14ac:dyDescent="0.25">
      <c r="A417" t="s">
        <v>410</v>
      </c>
      <c r="B417">
        <v>44093</v>
      </c>
      <c r="C417">
        <v>9.9779877649515E-2</v>
      </c>
      <c r="D417" t="s">
        <v>2170</v>
      </c>
      <c r="E417" t="s">
        <v>2721</v>
      </c>
      <c r="F417" s="8" t="s">
        <v>2852</v>
      </c>
      <c r="G417" s="8" t="s">
        <v>1012</v>
      </c>
      <c r="H417">
        <v>12195</v>
      </c>
      <c r="I417">
        <v>42</v>
      </c>
      <c r="M417" s="8"/>
    </row>
    <row r="418" spans="1:13" x14ac:dyDescent="0.25">
      <c r="A418" t="s">
        <v>411</v>
      </c>
      <c r="B418">
        <v>44335</v>
      </c>
      <c r="C418">
        <v>0.91783563591770401</v>
      </c>
      <c r="D418" t="s">
        <v>2035</v>
      </c>
      <c r="E418" t="s">
        <v>2721</v>
      </c>
      <c r="F418" s="8" t="s">
        <v>2896</v>
      </c>
      <c r="G418" s="8" t="s">
        <v>1012</v>
      </c>
      <c r="H418">
        <v>12530</v>
      </c>
      <c r="I418">
        <v>22</v>
      </c>
      <c r="M418" s="8"/>
    </row>
    <row r="419" spans="1:13" x14ac:dyDescent="0.25">
      <c r="A419" t="s">
        <v>412</v>
      </c>
      <c r="B419">
        <v>44325</v>
      </c>
      <c r="C419">
        <v>0.61874863635171595</v>
      </c>
      <c r="D419" t="s">
        <v>2195</v>
      </c>
      <c r="E419" t="s">
        <v>2891</v>
      </c>
      <c r="F419" s="8" t="s">
        <v>2897</v>
      </c>
      <c r="G419" s="8" t="s">
        <v>1012</v>
      </c>
      <c r="H419">
        <v>12523</v>
      </c>
      <c r="I419">
        <v>68</v>
      </c>
      <c r="M419" s="8"/>
    </row>
    <row r="420" spans="1:13" x14ac:dyDescent="0.25">
      <c r="A420" t="s">
        <v>413</v>
      </c>
      <c r="B420">
        <v>44051</v>
      </c>
      <c r="C420">
        <v>2.5889372457082199E-2</v>
      </c>
      <c r="D420" t="s">
        <v>2056</v>
      </c>
      <c r="E420" t="s">
        <v>2721</v>
      </c>
      <c r="F420" s="8" t="s">
        <v>2829</v>
      </c>
      <c r="G420" s="8" t="s">
        <v>1013</v>
      </c>
      <c r="H420">
        <v>12349</v>
      </c>
      <c r="I420">
        <v>87</v>
      </c>
      <c r="M420" s="8"/>
    </row>
    <row r="421" spans="1:13" x14ac:dyDescent="0.25">
      <c r="A421" t="s">
        <v>414</v>
      </c>
      <c r="B421">
        <v>44005</v>
      </c>
      <c r="C421">
        <v>0.54076374834406504</v>
      </c>
      <c r="D421" t="s">
        <v>2187</v>
      </c>
      <c r="E421" t="s">
        <v>2721</v>
      </c>
      <c r="F421" s="8" t="s">
        <v>2831</v>
      </c>
      <c r="G421" s="8" t="s">
        <v>1012</v>
      </c>
      <c r="H421">
        <v>12159</v>
      </c>
      <c r="I421">
        <v>13</v>
      </c>
      <c r="M421" s="8"/>
    </row>
    <row r="422" spans="1:13" x14ac:dyDescent="0.25">
      <c r="A422" t="s">
        <v>415</v>
      </c>
      <c r="B422">
        <v>44291</v>
      </c>
      <c r="C422">
        <v>0.49898196866347799</v>
      </c>
      <c r="D422" t="s">
        <v>2091</v>
      </c>
      <c r="E422" t="s">
        <v>2721</v>
      </c>
      <c r="F422" s="8" t="s">
        <v>2880</v>
      </c>
      <c r="G422" s="8" t="s">
        <v>1012</v>
      </c>
      <c r="H422">
        <v>12979</v>
      </c>
      <c r="I422">
        <v>60</v>
      </c>
      <c r="M422" s="8"/>
    </row>
    <row r="423" spans="1:13" x14ac:dyDescent="0.25">
      <c r="A423" t="s">
        <v>416</v>
      </c>
      <c r="B423">
        <v>44015</v>
      </c>
      <c r="C423">
        <v>0.70776587562973803</v>
      </c>
      <c r="D423" t="s">
        <v>2095</v>
      </c>
      <c r="E423" t="s">
        <v>2721</v>
      </c>
      <c r="F423" s="8" t="s">
        <v>2790</v>
      </c>
      <c r="G423" s="8" t="s">
        <v>1012</v>
      </c>
      <c r="H423">
        <v>12666</v>
      </c>
      <c r="I423">
        <v>12</v>
      </c>
      <c r="M423" s="8"/>
    </row>
    <row r="424" spans="1:13" x14ac:dyDescent="0.25">
      <c r="A424" t="s">
        <v>417</v>
      </c>
      <c r="B424">
        <v>44342</v>
      </c>
      <c r="C424">
        <v>0.72956520055267504</v>
      </c>
      <c r="D424" t="s">
        <v>2196</v>
      </c>
      <c r="E424" t="s">
        <v>2891</v>
      </c>
      <c r="F424" s="8" t="s">
        <v>2817</v>
      </c>
      <c r="G424" s="8" t="s">
        <v>1012</v>
      </c>
      <c r="H424">
        <v>12519</v>
      </c>
      <c r="I424">
        <v>87</v>
      </c>
      <c r="M424" s="8"/>
    </row>
    <row r="425" spans="1:13" x14ac:dyDescent="0.25">
      <c r="A425" t="s">
        <v>418</v>
      </c>
      <c r="B425">
        <v>44175</v>
      </c>
      <c r="C425">
        <v>0.64000289608925198</v>
      </c>
      <c r="D425" t="s">
        <v>2138</v>
      </c>
      <c r="E425" t="s">
        <v>2721</v>
      </c>
      <c r="F425" s="8" t="s">
        <v>2898</v>
      </c>
      <c r="G425" s="8" t="s">
        <v>1012</v>
      </c>
      <c r="H425">
        <v>12974</v>
      </c>
      <c r="I425">
        <v>22</v>
      </c>
      <c r="M425" s="8"/>
    </row>
    <row r="426" spans="1:13" x14ac:dyDescent="0.25">
      <c r="A426" t="s">
        <v>419</v>
      </c>
      <c r="B426">
        <v>44361</v>
      </c>
      <c r="C426">
        <v>0.64069406795637296</v>
      </c>
      <c r="D426" t="s">
        <v>2047</v>
      </c>
      <c r="E426" t="s">
        <v>2891</v>
      </c>
      <c r="F426" s="8" t="s">
        <v>2837</v>
      </c>
      <c r="G426" s="8" t="s">
        <v>1012</v>
      </c>
      <c r="H426">
        <v>12560</v>
      </c>
      <c r="I426">
        <v>36</v>
      </c>
      <c r="M426" s="8"/>
    </row>
    <row r="427" spans="1:13" x14ac:dyDescent="0.25">
      <c r="A427" t="s">
        <v>420</v>
      </c>
      <c r="B427">
        <v>44209</v>
      </c>
      <c r="C427">
        <v>0.97414679426861195</v>
      </c>
      <c r="D427" t="s">
        <v>2116</v>
      </c>
      <c r="E427" t="s">
        <v>2721</v>
      </c>
      <c r="F427" s="8" t="s">
        <v>2874</v>
      </c>
      <c r="G427" s="8" t="s">
        <v>1012</v>
      </c>
      <c r="H427">
        <v>12759</v>
      </c>
      <c r="I427">
        <v>100</v>
      </c>
      <c r="M427" s="8"/>
    </row>
    <row r="428" spans="1:13" x14ac:dyDescent="0.25">
      <c r="A428" t="s">
        <v>421</v>
      </c>
      <c r="B428">
        <v>44155</v>
      </c>
      <c r="C428">
        <v>0.95744538785908395</v>
      </c>
      <c r="D428" t="s">
        <v>2134</v>
      </c>
      <c r="E428" t="s">
        <v>2891</v>
      </c>
      <c r="F428" s="8" t="s">
        <v>2899</v>
      </c>
      <c r="G428" s="8" t="s">
        <v>1012</v>
      </c>
      <c r="H428">
        <v>12617</v>
      </c>
      <c r="I428">
        <v>62</v>
      </c>
      <c r="M428" s="8"/>
    </row>
    <row r="429" spans="1:13" x14ac:dyDescent="0.25">
      <c r="A429" t="s">
        <v>422</v>
      </c>
      <c r="B429">
        <v>44205</v>
      </c>
      <c r="C429">
        <v>0.86544895294608204</v>
      </c>
      <c r="D429" t="s">
        <v>2043</v>
      </c>
      <c r="E429" t="s">
        <v>2891</v>
      </c>
      <c r="F429" s="8" t="s">
        <v>2816</v>
      </c>
      <c r="G429" s="8" t="s">
        <v>1012</v>
      </c>
      <c r="H429">
        <v>12968</v>
      </c>
      <c r="I429">
        <v>71</v>
      </c>
      <c r="M429" s="8"/>
    </row>
    <row r="430" spans="1:13" x14ac:dyDescent="0.25">
      <c r="A430" t="s">
        <v>423</v>
      </c>
      <c r="B430">
        <v>44218</v>
      </c>
      <c r="C430">
        <v>0.65610449141123695</v>
      </c>
      <c r="D430" t="s">
        <v>2094</v>
      </c>
      <c r="E430" t="s">
        <v>2891</v>
      </c>
      <c r="F430" s="8" t="s">
        <v>2838</v>
      </c>
      <c r="G430" s="8" t="s">
        <v>1012</v>
      </c>
      <c r="H430">
        <v>13009</v>
      </c>
      <c r="I430">
        <v>93</v>
      </c>
      <c r="M430" s="8"/>
    </row>
    <row r="431" spans="1:13" x14ac:dyDescent="0.25">
      <c r="A431" t="s">
        <v>424</v>
      </c>
      <c r="B431">
        <v>44323</v>
      </c>
      <c r="C431">
        <v>0.58311925888199201</v>
      </c>
      <c r="D431" t="s">
        <v>2197</v>
      </c>
      <c r="E431" t="s">
        <v>2721</v>
      </c>
      <c r="F431" s="8" t="s">
        <v>2900</v>
      </c>
      <c r="G431" s="8" t="s">
        <v>1013</v>
      </c>
      <c r="H431">
        <v>12662</v>
      </c>
      <c r="I431">
        <v>49</v>
      </c>
      <c r="M431" s="8"/>
    </row>
    <row r="432" spans="1:13" x14ac:dyDescent="0.25">
      <c r="A432" t="s">
        <v>425</v>
      </c>
      <c r="B432">
        <v>44362</v>
      </c>
      <c r="C432">
        <v>0.82018368372583805</v>
      </c>
      <c r="D432" t="s">
        <v>2198</v>
      </c>
      <c r="E432" t="s">
        <v>2891</v>
      </c>
      <c r="F432" s="8" t="s">
        <v>2802</v>
      </c>
      <c r="G432" s="8" t="s">
        <v>1013</v>
      </c>
      <c r="H432">
        <v>12222</v>
      </c>
      <c r="I432">
        <v>48</v>
      </c>
      <c r="M432" s="8"/>
    </row>
    <row r="433" spans="1:13" x14ac:dyDescent="0.25">
      <c r="A433" t="s">
        <v>426</v>
      </c>
      <c r="B433">
        <v>44260</v>
      </c>
      <c r="C433">
        <v>0.932771193119873</v>
      </c>
      <c r="D433" t="s">
        <v>2107</v>
      </c>
      <c r="E433" t="s">
        <v>2891</v>
      </c>
      <c r="F433" s="8" t="s">
        <v>2830</v>
      </c>
      <c r="G433" s="8" t="s">
        <v>1012</v>
      </c>
      <c r="H433">
        <v>13115</v>
      </c>
      <c r="I433">
        <v>69</v>
      </c>
      <c r="M433" s="8"/>
    </row>
    <row r="434" spans="1:13" x14ac:dyDescent="0.25">
      <c r="A434" t="s">
        <v>427</v>
      </c>
      <c r="B434">
        <v>44314</v>
      </c>
      <c r="C434">
        <v>0.32147991711927698</v>
      </c>
      <c r="D434" t="s">
        <v>2199</v>
      </c>
      <c r="E434" t="s">
        <v>2891</v>
      </c>
      <c r="F434" s="8" t="s">
        <v>2781</v>
      </c>
      <c r="G434" s="8" t="s">
        <v>1012</v>
      </c>
      <c r="H434">
        <v>12610</v>
      </c>
      <c r="I434">
        <v>56</v>
      </c>
      <c r="M434" s="8"/>
    </row>
    <row r="435" spans="1:13" x14ac:dyDescent="0.25">
      <c r="A435" t="s">
        <v>428</v>
      </c>
      <c r="B435">
        <v>44190</v>
      </c>
      <c r="C435">
        <v>0.97581892945778304</v>
      </c>
      <c r="D435" t="s">
        <v>2200</v>
      </c>
      <c r="E435" t="s">
        <v>2891</v>
      </c>
      <c r="F435" s="8" t="s">
        <v>2901</v>
      </c>
      <c r="G435" s="8" t="s">
        <v>1013</v>
      </c>
      <c r="H435">
        <v>12447</v>
      </c>
      <c r="I435">
        <v>56</v>
      </c>
      <c r="M435" s="8"/>
    </row>
    <row r="436" spans="1:13" x14ac:dyDescent="0.25">
      <c r="A436" t="s">
        <v>429</v>
      </c>
      <c r="B436">
        <v>44008</v>
      </c>
      <c r="C436">
        <v>0.599357123318216</v>
      </c>
      <c r="D436" t="s">
        <v>2150</v>
      </c>
      <c r="E436" t="s">
        <v>2721</v>
      </c>
      <c r="F436" s="8" t="s">
        <v>2902</v>
      </c>
      <c r="G436" s="8" t="s">
        <v>1013</v>
      </c>
      <c r="H436">
        <v>12185</v>
      </c>
      <c r="I436">
        <v>30</v>
      </c>
      <c r="M436" s="8"/>
    </row>
    <row r="437" spans="1:13" x14ac:dyDescent="0.25">
      <c r="A437" t="s">
        <v>430</v>
      </c>
      <c r="B437">
        <v>44135</v>
      </c>
      <c r="C437">
        <v>0.149213837538199</v>
      </c>
      <c r="D437" t="s">
        <v>2195</v>
      </c>
      <c r="E437" t="s">
        <v>2721</v>
      </c>
      <c r="F437" s="8" t="s">
        <v>2880</v>
      </c>
      <c r="G437" s="8" t="s">
        <v>1013</v>
      </c>
      <c r="H437">
        <v>12516</v>
      </c>
      <c r="I437">
        <v>25</v>
      </c>
      <c r="M437" s="8"/>
    </row>
    <row r="438" spans="1:13" x14ac:dyDescent="0.25">
      <c r="A438" t="s">
        <v>431</v>
      </c>
      <c r="B438">
        <v>44198</v>
      </c>
      <c r="C438">
        <v>0.521697931926973</v>
      </c>
      <c r="D438" t="s">
        <v>2186</v>
      </c>
      <c r="E438" t="s">
        <v>2721</v>
      </c>
      <c r="F438" s="8" t="s">
        <v>2903</v>
      </c>
      <c r="G438" s="8" t="s">
        <v>1012</v>
      </c>
      <c r="H438">
        <v>12268</v>
      </c>
      <c r="I438">
        <v>15</v>
      </c>
      <c r="M438" s="8"/>
    </row>
    <row r="439" spans="1:13" x14ac:dyDescent="0.25">
      <c r="A439" t="s">
        <v>432</v>
      </c>
      <c r="B439">
        <v>44083</v>
      </c>
      <c r="C439">
        <v>0.80715317480179904</v>
      </c>
      <c r="D439" t="s">
        <v>2092</v>
      </c>
      <c r="E439" t="s">
        <v>2891</v>
      </c>
      <c r="F439" s="8" t="s">
        <v>2866</v>
      </c>
      <c r="G439" s="8" t="s">
        <v>1013</v>
      </c>
      <c r="H439">
        <v>12491</v>
      </c>
      <c r="I439">
        <v>42</v>
      </c>
      <c r="M439" s="8"/>
    </row>
    <row r="440" spans="1:13" x14ac:dyDescent="0.25">
      <c r="A440" t="s">
        <v>433</v>
      </c>
      <c r="B440">
        <v>44229</v>
      </c>
      <c r="C440">
        <v>0.69930678788730405</v>
      </c>
      <c r="D440" t="s">
        <v>2058</v>
      </c>
      <c r="E440" t="s">
        <v>2721</v>
      </c>
      <c r="F440" s="8" t="s">
        <v>2843</v>
      </c>
      <c r="G440" s="8" t="s">
        <v>1013</v>
      </c>
      <c r="H440">
        <v>12361</v>
      </c>
      <c r="I440">
        <v>59</v>
      </c>
      <c r="M440" s="8"/>
    </row>
    <row r="441" spans="1:13" x14ac:dyDescent="0.25">
      <c r="A441" t="s">
        <v>434</v>
      </c>
      <c r="B441">
        <v>44099</v>
      </c>
      <c r="C441">
        <v>0.76037666410914195</v>
      </c>
      <c r="D441" t="s">
        <v>2031</v>
      </c>
      <c r="E441" t="s">
        <v>2721</v>
      </c>
      <c r="F441" s="8" t="s">
        <v>2904</v>
      </c>
      <c r="G441" s="8" t="s">
        <v>1012</v>
      </c>
      <c r="H441">
        <v>12739</v>
      </c>
      <c r="I441">
        <v>77</v>
      </c>
      <c r="M441" s="8"/>
    </row>
    <row r="442" spans="1:13" x14ac:dyDescent="0.25">
      <c r="A442" t="s">
        <v>435</v>
      </c>
      <c r="B442">
        <v>44008</v>
      </c>
      <c r="C442">
        <v>9.9546718681836704E-2</v>
      </c>
      <c r="D442" t="s">
        <v>2103</v>
      </c>
      <c r="E442" t="s">
        <v>2721</v>
      </c>
      <c r="F442" s="8" t="s">
        <v>2802</v>
      </c>
      <c r="G442" s="8" t="s">
        <v>1013</v>
      </c>
      <c r="H442">
        <v>13058</v>
      </c>
      <c r="I442">
        <v>76</v>
      </c>
      <c r="M442" s="8"/>
    </row>
    <row r="443" spans="1:13" x14ac:dyDescent="0.25">
      <c r="A443" t="s">
        <v>436</v>
      </c>
      <c r="B443">
        <v>44269</v>
      </c>
      <c r="C443">
        <v>0.79301735208580304</v>
      </c>
      <c r="D443" t="s">
        <v>2057</v>
      </c>
      <c r="E443" t="s">
        <v>2721</v>
      </c>
      <c r="F443" s="8" t="s">
        <v>2804</v>
      </c>
      <c r="G443" s="8" t="s">
        <v>1013</v>
      </c>
      <c r="H443">
        <v>12413</v>
      </c>
      <c r="I443">
        <v>78</v>
      </c>
      <c r="M443" s="8"/>
    </row>
    <row r="444" spans="1:13" x14ac:dyDescent="0.25">
      <c r="A444" t="s">
        <v>437</v>
      </c>
      <c r="B444">
        <v>44093</v>
      </c>
      <c r="C444">
        <v>0.45702879880396102</v>
      </c>
      <c r="D444" t="s">
        <v>2040</v>
      </c>
      <c r="E444" t="s">
        <v>2891</v>
      </c>
      <c r="F444" s="8" t="s">
        <v>2890</v>
      </c>
      <c r="G444" s="8" t="s">
        <v>1014</v>
      </c>
      <c r="H444">
        <v>12320</v>
      </c>
      <c r="I444">
        <v>66</v>
      </c>
      <c r="M444" s="8"/>
    </row>
    <row r="445" spans="1:13" x14ac:dyDescent="0.25">
      <c r="A445" t="s">
        <v>438</v>
      </c>
      <c r="B445">
        <v>44277</v>
      </c>
      <c r="C445">
        <v>0.27282343700100797</v>
      </c>
      <c r="D445" t="s">
        <v>2185</v>
      </c>
      <c r="E445" t="s">
        <v>2891</v>
      </c>
      <c r="F445" s="8" t="s">
        <v>2813</v>
      </c>
      <c r="G445" s="8" t="s">
        <v>1013</v>
      </c>
      <c r="H445">
        <v>12586</v>
      </c>
      <c r="I445">
        <v>39</v>
      </c>
      <c r="M445" s="8"/>
    </row>
    <row r="446" spans="1:13" x14ac:dyDescent="0.25">
      <c r="A446" t="s">
        <v>439</v>
      </c>
      <c r="B446">
        <v>44187</v>
      </c>
      <c r="C446">
        <v>0.235388467668771</v>
      </c>
      <c r="D446" t="s">
        <v>2126</v>
      </c>
      <c r="E446" t="s">
        <v>2721</v>
      </c>
      <c r="F446" s="8" t="s">
        <v>2818</v>
      </c>
      <c r="G446" s="8" t="s">
        <v>1014</v>
      </c>
      <c r="H446">
        <v>12509</v>
      </c>
      <c r="I446">
        <v>17</v>
      </c>
      <c r="M446" s="8"/>
    </row>
    <row r="447" spans="1:13" x14ac:dyDescent="0.25">
      <c r="A447" t="s">
        <v>440</v>
      </c>
      <c r="B447">
        <v>44112</v>
      </c>
      <c r="C447">
        <v>8.5713649526327304E-2</v>
      </c>
      <c r="D447" t="s">
        <v>2168</v>
      </c>
      <c r="E447" t="s">
        <v>2721</v>
      </c>
      <c r="F447" s="8" t="s">
        <v>2789</v>
      </c>
      <c r="G447" s="8" t="s">
        <v>1014</v>
      </c>
      <c r="H447">
        <v>12420</v>
      </c>
      <c r="I447">
        <v>95</v>
      </c>
      <c r="M447" s="8"/>
    </row>
    <row r="448" spans="1:13" x14ac:dyDescent="0.25">
      <c r="A448" t="s">
        <v>441</v>
      </c>
      <c r="B448">
        <v>44234</v>
      </c>
      <c r="C448">
        <v>0.55314307383552197</v>
      </c>
      <c r="D448" t="s">
        <v>2027</v>
      </c>
      <c r="E448" t="s">
        <v>2891</v>
      </c>
      <c r="F448" s="8" t="s">
        <v>2876</v>
      </c>
      <c r="G448" s="8" t="s">
        <v>1014</v>
      </c>
      <c r="H448">
        <v>12991</v>
      </c>
      <c r="I448">
        <v>16</v>
      </c>
      <c r="M448" s="8"/>
    </row>
    <row r="449" spans="1:13" x14ac:dyDescent="0.25">
      <c r="A449" t="s">
        <v>442</v>
      </c>
      <c r="B449">
        <v>44242</v>
      </c>
      <c r="C449">
        <v>0.54752283137264501</v>
      </c>
      <c r="D449" t="s">
        <v>2197</v>
      </c>
      <c r="E449" t="s">
        <v>2721</v>
      </c>
      <c r="F449" s="8" t="s">
        <v>2813</v>
      </c>
      <c r="G449" s="8" t="s">
        <v>1014</v>
      </c>
      <c r="H449">
        <v>12857</v>
      </c>
      <c r="I449">
        <v>61</v>
      </c>
      <c r="M449" s="8"/>
    </row>
    <row r="450" spans="1:13" x14ac:dyDescent="0.25">
      <c r="A450" t="s">
        <v>443</v>
      </c>
      <c r="B450">
        <v>44089</v>
      </c>
      <c r="C450">
        <v>0.67319948559993603</v>
      </c>
      <c r="D450" t="s">
        <v>2097</v>
      </c>
      <c r="E450" t="s">
        <v>2891</v>
      </c>
      <c r="F450" s="8" t="s">
        <v>2836</v>
      </c>
      <c r="G450" s="8" t="s">
        <v>1012</v>
      </c>
      <c r="H450">
        <v>12270</v>
      </c>
      <c r="I450">
        <v>16</v>
      </c>
      <c r="M450" s="8"/>
    </row>
    <row r="451" spans="1:13" x14ac:dyDescent="0.25">
      <c r="A451" t="s">
        <v>444</v>
      </c>
      <c r="B451">
        <v>44179</v>
      </c>
      <c r="C451">
        <v>0.42876260901959701</v>
      </c>
      <c r="D451" t="s">
        <v>2109</v>
      </c>
      <c r="E451" t="s">
        <v>2721</v>
      </c>
      <c r="F451" s="8" t="s">
        <v>2832</v>
      </c>
      <c r="G451" s="8" t="s">
        <v>1012</v>
      </c>
      <c r="H451">
        <v>12598</v>
      </c>
      <c r="I451">
        <v>49</v>
      </c>
      <c r="M451" s="8"/>
    </row>
    <row r="452" spans="1:13" x14ac:dyDescent="0.25">
      <c r="A452" t="s">
        <v>445</v>
      </c>
      <c r="B452">
        <v>44190</v>
      </c>
      <c r="C452">
        <v>0.70411265819172797</v>
      </c>
      <c r="D452" t="s">
        <v>2135</v>
      </c>
      <c r="E452" t="s">
        <v>2721</v>
      </c>
      <c r="F452" s="8" t="s">
        <v>2905</v>
      </c>
      <c r="G452" s="8" t="s">
        <v>1012</v>
      </c>
      <c r="H452">
        <v>12746</v>
      </c>
      <c r="I452">
        <v>29</v>
      </c>
      <c r="M452" s="8"/>
    </row>
    <row r="453" spans="1:13" x14ac:dyDescent="0.25">
      <c r="A453" t="s">
        <v>446</v>
      </c>
      <c r="B453">
        <v>44067</v>
      </c>
      <c r="C453">
        <v>0.93335203711703196</v>
      </c>
      <c r="D453" t="s">
        <v>2034</v>
      </c>
      <c r="E453" t="s">
        <v>2891</v>
      </c>
      <c r="F453" s="8" t="s">
        <v>2906</v>
      </c>
      <c r="G453" s="8" t="s">
        <v>1014</v>
      </c>
      <c r="H453">
        <v>12292</v>
      </c>
      <c r="I453">
        <v>12</v>
      </c>
      <c r="M453" s="8"/>
    </row>
    <row r="454" spans="1:13" x14ac:dyDescent="0.25">
      <c r="A454" t="s">
        <v>447</v>
      </c>
      <c r="B454">
        <v>44057</v>
      </c>
      <c r="C454">
        <v>0.43916629746963098</v>
      </c>
      <c r="D454" t="s">
        <v>2201</v>
      </c>
      <c r="E454" t="s">
        <v>2891</v>
      </c>
      <c r="F454" s="8" t="s">
        <v>2842</v>
      </c>
      <c r="G454" s="8" t="s">
        <v>1014</v>
      </c>
      <c r="H454">
        <v>12339</v>
      </c>
      <c r="I454">
        <v>10</v>
      </c>
      <c r="M454" s="8"/>
    </row>
    <row r="455" spans="1:13" x14ac:dyDescent="0.25">
      <c r="A455" t="s">
        <v>448</v>
      </c>
      <c r="B455">
        <v>44125</v>
      </c>
      <c r="C455">
        <v>0.54127881792862198</v>
      </c>
      <c r="D455" t="s">
        <v>2197</v>
      </c>
      <c r="E455" t="s">
        <v>2721</v>
      </c>
      <c r="F455" s="8" t="s">
        <v>2800</v>
      </c>
      <c r="G455" s="8" t="s">
        <v>1013</v>
      </c>
      <c r="H455">
        <v>13089</v>
      </c>
      <c r="I455">
        <v>68</v>
      </c>
      <c r="M455" s="8"/>
    </row>
    <row r="456" spans="1:13" x14ac:dyDescent="0.25">
      <c r="A456" t="s">
        <v>449</v>
      </c>
      <c r="B456">
        <v>44266</v>
      </c>
      <c r="C456">
        <v>0.38439301077145699</v>
      </c>
      <c r="D456" t="s">
        <v>2134</v>
      </c>
      <c r="E456" t="s">
        <v>2891</v>
      </c>
      <c r="F456" s="8" t="s">
        <v>2907</v>
      </c>
      <c r="G456" s="8" t="s">
        <v>1013</v>
      </c>
      <c r="H456">
        <v>12745</v>
      </c>
      <c r="I456">
        <v>44</v>
      </c>
      <c r="M456" s="8"/>
    </row>
    <row r="457" spans="1:13" x14ac:dyDescent="0.25">
      <c r="A457" t="s">
        <v>450</v>
      </c>
      <c r="B457">
        <v>44127</v>
      </c>
      <c r="C457">
        <v>0.86677596913227595</v>
      </c>
      <c r="D457" t="s">
        <v>2173</v>
      </c>
      <c r="E457" t="s">
        <v>2721</v>
      </c>
      <c r="F457" s="8" t="s">
        <v>2813</v>
      </c>
      <c r="G457" s="8" t="s">
        <v>1012</v>
      </c>
      <c r="H457">
        <v>12846</v>
      </c>
      <c r="I457">
        <v>19</v>
      </c>
      <c r="M457" s="8"/>
    </row>
    <row r="458" spans="1:13" x14ac:dyDescent="0.25">
      <c r="A458" t="s">
        <v>451</v>
      </c>
      <c r="B458">
        <v>44331</v>
      </c>
      <c r="C458">
        <v>0.88056541645593001</v>
      </c>
      <c r="D458" t="s">
        <v>2202</v>
      </c>
      <c r="E458" t="s">
        <v>2721</v>
      </c>
      <c r="F458" s="8" t="s">
        <v>2889</v>
      </c>
      <c r="G458" s="8" t="s">
        <v>1012</v>
      </c>
      <c r="H458">
        <v>12447</v>
      </c>
      <c r="I458">
        <v>71</v>
      </c>
      <c r="M458" s="8"/>
    </row>
    <row r="459" spans="1:13" x14ac:dyDescent="0.25">
      <c r="A459" t="s">
        <v>452</v>
      </c>
      <c r="B459">
        <v>44132</v>
      </c>
      <c r="C459">
        <v>5.3648855487697197E-2</v>
      </c>
      <c r="D459" t="s">
        <v>2196</v>
      </c>
      <c r="E459" t="s">
        <v>2721</v>
      </c>
      <c r="F459" s="8" t="s">
        <v>2908</v>
      </c>
      <c r="G459" s="8" t="s">
        <v>1012</v>
      </c>
      <c r="H459">
        <v>12677</v>
      </c>
      <c r="I459">
        <v>71</v>
      </c>
      <c r="M459" s="8"/>
    </row>
    <row r="460" spans="1:13" x14ac:dyDescent="0.25">
      <c r="A460" t="s">
        <v>453</v>
      </c>
      <c r="B460">
        <v>44214</v>
      </c>
      <c r="C460">
        <v>0.49031546554187899</v>
      </c>
      <c r="D460" t="s">
        <v>2203</v>
      </c>
      <c r="E460" t="s">
        <v>2721</v>
      </c>
      <c r="F460" s="8" t="s">
        <v>2799</v>
      </c>
      <c r="G460" s="8" t="s">
        <v>1012</v>
      </c>
      <c r="H460">
        <v>12510</v>
      </c>
      <c r="I460">
        <v>88</v>
      </c>
      <c r="M460" s="8"/>
    </row>
    <row r="461" spans="1:13" x14ac:dyDescent="0.25">
      <c r="A461" t="s">
        <v>454</v>
      </c>
      <c r="B461">
        <v>44177</v>
      </c>
      <c r="C461">
        <v>0.27992976274396297</v>
      </c>
      <c r="D461" t="s">
        <v>2093</v>
      </c>
      <c r="E461" t="s">
        <v>2721</v>
      </c>
      <c r="F461" s="8" t="s">
        <v>2909</v>
      </c>
      <c r="G461" s="8" t="s">
        <v>1012</v>
      </c>
      <c r="H461">
        <v>12885</v>
      </c>
      <c r="I461">
        <v>94</v>
      </c>
      <c r="M461" s="8"/>
    </row>
    <row r="462" spans="1:13" x14ac:dyDescent="0.25">
      <c r="A462" t="s">
        <v>455</v>
      </c>
      <c r="B462">
        <v>44286</v>
      </c>
      <c r="C462">
        <v>0.29280623516453103</v>
      </c>
      <c r="D462" t="s">
        <v>2130</v>
      </c>
      <c r="E462" t="s">
        <v>2721</v>
      </c>
      <c r="F462" s="8" t="s">
        <v>2782</v>
      </c>
      <c r="G462" s="8" t="s">
        <v>1012</v>
      </c>
      <c r="H462">
        <v>12868</v>
      </c>
      <c r="I462">
        <v>27</v>
      </c>
      <c r="M462" s="8"/>
    </row>
    <row r="463" spans="1:13" x14ac:dyDescent="0.25">
      <c r="A463" t="s">
        <v>456</v>
      </c>
      <c r="B463">
        <v>44028</v>
      </c>
      <c r="C463">
        <v>0.236134782525702</v>
      </c>
      <c r="D463" t="s">
        <v>2172</v>
      </c>
      <c r="E463" t="s">
        <v>2891</v>
      </c>
      <c r="F463" s="8" t="s">
        <v>2837</v>
      </c>
      <c r="G463" s="8" t="s">
        <v>1012</v>
      </c>
      <c r="H463">
        <v>12810</v>
      </c>
      <c r="I463">
        <v>68</v>
      </c>
      <c r="M463" s="8"/>
    </row>
    <row r="464" spans="1:13" x14ac:dyDescent="0.25">
      <c r="A464" t="s">
        <v>457</v>
      </c>
      <c r="B464">
        <v>44329</v>
      </c>
      <c r="C464">
        <v>0.100048464255728</v>
      </c>
      <c r="D464" t="s">
        <v>2180</v>
      </c>
      <c r="E464" t="s">
        <v>2891</v>
      </c>
      <c r="F464" s="8" t="s">
        <v>2910</v>
      </c>
      <c r="G464" s="8" t="s">
        <v>1012</v>
      </c>
      <c r="H464">
        <v>12774</v>
      </c>
      <c r="I464">
        <v>44</v>
      </c>
      <c r="M464" s="8"/>
    </row>
    <row r="465" spans="1:13" x14ac:dyDescent="0.25">
      <c r="A465" t="s">
        <v>458</v>
      </c>
      <c r="B465">
        <v>44166</v>
      </c>
      <c r="C465">
        <v>1.1991528153928699E-2</v>
      </c>
      <c r="D465" t="s">
        <v>2196</v>
      </c>
      <c r="E465" t="s">
        <v>2891</v>
      </c>
      <c r="F465" s="8" t="s">
        <v>2901</v>
      </c>
      <c r="G465" s="8" t="s">
        <v>1012</v>
      </c>
      <c r="H465">
        <v>13064</v>
      </c>
      <c r="I465">
        <v>99</v>
      </c>
      <c r="M465" s="8"/>
    </row>
    <row r="466" spans="1:13" x14ac:dyDescent="0.25">
      <c r="A466" t="s">
        <v>459</v>
      </c>
      <c r="B466">
        <v>44155</v>
      </c>
      <c r="C466">
        <v>0.69633895933141099</v>
      </c>
      <c r="D466" t="s">
        <v>2161</v>
      </c>
      <c r="E466" t="s">
        <v>2891</v>
      </c>
      <c r="F466" s="8" t="s">
        <v>2911</v>
      </c>
      <c r="G466" s="8" t="s">
        <v>1012</v>
      </c>
      <c r="H466">
        <v>12526</v>
      </c>
      <c r="I466">
        <v>40</v>
      </c>
      <c r="M466" s="8"/>
    </row>
    <row r="467" spans="1:13" x14ac:dyDescent="0.25">
      <c r="A467" t="s">
        <v>460</v>
      </c>
      <c r="B467">
        <v>44028</v>
      </c>
      <c r="C467">
        <v>0.30450436435317801</v>
      </c>
      <c r="D467" t="s">
        <v>2194</v>
      </c>
      <c r="E467" t="s">
        <v>2721</v>
      </c>
      <c r="F467" s="8" t="s">
        <v>2791</v>
      </c>
      <c r="G467" s="8" t="s">
        <v>1012</v>
      </c>
      <c r="H467">
        <v>12864</v>
      </c>
      <c r="I467">
        <v>67</v>
      </c>
      <c r="M467" s="8"/>
    </row>
    <row r="468" spans="1:13" x14ac:dyDescent="0.25">
      <c r="A468" t="s">
        <v>461</v>
      </c>
      <c r="B468">
        <v>44338</v>
      </c>
      <c r="C468">
        <v>8.2958327150824997E-3</v>
      </c>
      <c r="D468" t="s">
        <v>2074</v>
      </c>
      <c r="E468" t="s">
        <v>2891</v>
      </c>
      <c r="F468" s="8" t="s">
        <v>2791</v>
      </c>
      <c r="G468" s="8" t="s">
        <v>1012</v>
      </c>
      <c r="H468">
        <v>12644</v>
      </c>
      <c r="I468">
        <v>38</v>
      </c>
      <c r="M468" s="8"/>
    </row>
    <row r="469" spans="1:13" x14ac:dyDescent="0.25">
      <c r="A469" t="s">
        <v>462</v>
      </c>
      <c r="B469">
        <v>44108</v>
      </c>
      <c r="C469">
        <v>0.84455416538238104</v>
      </c>
      <c r="D469" t="s">
        <v>2047</v>
      </c>
      <c r="E469" t="s">
        <v>2891</v>
      </c>
      <c r="F469" s="8" t="s">
        <v>2787</v>
      </c>
      <c r="G469" s="8" t="s">
        <v>1012</v>
      </c>
      <c r="H469">
        <v>12281</v>
      </c>
      <c r="I469">
        <v>11</v>
      </c>
      <c r="M469" s="8"/>
    </row>
    <row r="470" spans="1:13" x14ac:dyDescent="0.25">
      <c r="A470" t="s">
        <v>463</v>
      </c>
      <c r="B470">
        <v>44106</v>
      </c>
      <c r="C470">
        <v>0.487065240754462</v>
      </c>
      <c r="D470" t="s">
        <v>2127</v>
      </c>
      <c r="E470" t="s">
        <v>2721</v>
      </c>
      <c r="F470" s="8" t="s">
        <v>2839</v>
      </c>
      <c r="G470" s="8" t="s">
        <v>1013</v>
      </c>
      <c r="H470">
        <v>12675</v>
      </c>
      <c r="I470">
        <v>11</v>
      </c>
      <c r="M470" s="8"/>
    </row>
    <row r="471" spans="1:13" x14ac:dyDescent="0.25">
      <c r="A471" t="s">
        <v>464</v>
      </c>
      <c r="B471">
        <v>44172</v>
      </c>
      <c r="C471">
        <v>0.51339763394461102</v>
      </c>
      <c r="D471" t="s">
        <v>2198</v>
      </c>
      <c r="E471" t="s">
        <v>2891</v>
      </c>
      <c r="F471" s="8" t="s">
        <v>2905</v>
      </c>
      <c r="G471" s="8" t="s">
        <v>1013</v>
      </c>
      <c r="H471">
        <v>12860</v>
      </c>
      <c r="I471">
        <v>47</v>
      </c>
      <c r="M471" s="8"/>
    </row>
    <row r="472" spans="1:13" x14ac:dyDescent="0.25">
      <c r="A472" t="s">
        <v>465</v>
      </c>
      <c r="B472">
        <v>44176</v>
      </c>
      <c r="C472">
        <v>0.99514891010769202</v>
      </c>
      <c r="D472" t="s">
        <v>2044</v>
      </c>
      <c r="E472" t="s">
        <v>2891</v>
      </c>
      <c r="F472" s="8" t="s">
        <v>2805</v>
      </c>
      <c r="G472" s="8" t="s">
        <v>1013</v>
      </c>
      <c r="H472">
        <v>12202</v>
      </c>
      <c r="I472">
        <v>61</v>
      </c>
      <c r="M472" s="8"/>
    </row>
    <row r="473" spans="1:13" x14ac:dyDescent="0.25">
      <c r="A473" t="s">
        <v>466</v>
      </c>
      <c r="B473">
        <v>44054</v>
      </c>
      <c r="C473">
        <v>7.7508082412318199E-2</v>
      </c>
      <c r="D473" t="s">
        <v>2133</v>
      </c>
      <c r="E473" t="s">
        <v>2891</v>
      </c>
      <c r="F473" s="8" t="s">
        <v>2837</v>
      </c>
      <c r="G473" s="8" t="s">
        <v>1012</v>
      </c>
      <c r="H473">
        <v>12961</v>
      </c>
      <c r="I473">
        <v>21</v>
      </c>
      <c r="M473" s="8"/>
    </row>
    <row r="474" spans="1:13" x14ac:dyDescent="0.25">
      <c r="A474" t="s">
        <v>467</v>
      </c>
      <c r="B474">
        <v>44037</v>
      </c>
      <c r="C474">
        <v>0.81525531799169404</v>
      </c>
      <c r="D474" t="s">
        <v>2042</v>
      </c>
      <c r="E474" t="s">
        <v>2721</v>
      </c>
      <c r="F474" s="8" t="s">
        <v>2852</v>
      </c>
      <c r="G474" s="8" t="s">
        <v>1012</v>
      </c>
      <c r="H474">
        <v>12901</v>
      </c>
      <c r="I474">
        <v>30</v>
      </c>
      <c r="M474" s="8"/>
    </row>
    <row r="475" spans="1:13" x14ac:dyDescent="0.25">
      <c r="A475" t="s">
        <v>468</v>
      </c>
      <c r="B475">
        <v>44028</v>
      </c>
      <c r="C475">
        <v>0.605043881628476</v>
      </c>
      <c r="D475" t="s">
        <v>2055</v>
      </c>
      <c r="E475" t="s">
        <v>2721</v>
      </c>
      <c r="F475" s="8" t="s">
        <v>2912</v>
      </c>
      <c r="G475" s="8" t="s">
        <v>1012</v>
      </c>
      <c r="H475">
        <v>12166</v>
      </c>
      <c r="I475">
        <v>27</v>
      </c>
      <c r="M475" s="8"/>
    </row>
    <row r="476" spans="1:13" x14ac:dyDescent="0.25">
      <c r="A476" t="s">
        <v>469</v>
      </c>
      <c r="B476">
        <v>44129</v>
      </c>
      <c r="C476">
        <v>0.72519674607922002</v>
      </c>
      <c r="D476" t="s">
        <v>2037</v>
      </c>
      <c r="E476" t="s">
        <v>2891</v>
      </c>
      <c r="F476" s="8" t="s">
        <v>2833</v>
      </c>
      <c r="G476" s="8" t="s">
        <v>1012</v>
      </c>
      <c r="H476">
        <v>12415</v>
      </c>
      <c r="I476">
        <v>73</v>
      </c>
      <c r="M476" s="8"/>
    </row>
    <row r="477" spans="1:13" x14ac:dyDescent="0.25">
      <c r="A477" t="s">
        <v>470</v>
      </c>
      <c r="B477">
        <v>44350</v>
      </c>
      <c r="C477">
        <v>0.93601347473658503</v>
      </c>
      <c r="D477" t="s">
        <v>2204</v>
      </c>
      <c r="E477" t="s">
        <v>2721</v>
      </c>
      <c r="F477" s="8" t="s">
        <v>2902</v>
      </c>
      <c r="G477" s="8" t="s">
        <v>1012</v>
      </c>
      <c r="H477">
        <v>12660</v>
      </c>
      <c r="I477">
        <v>99</v>
      </c>
      <c r="M477" s="8"/>
    </row>
    <row r="478" spans="1:13" x14ac:dyDescent="0.25">
      <c r="A478" t="s">
        <v>471</v>
      </c>
      <c r="B478">
        <v>44091</v>
      </c>
      <c r="C478">
        <v>0.122457612258381</v>
      </c>
      <c r="D478" t="s">
        <v>2031</v>
      </c>
      <c r="E478" t="s">
        <v>2891</v>
      </c>
      <c r="F478" s="8" t="s">
        <v>2823</v>
      </c>
      <c r="G478" s="8" t="s">
        <v>1012</v>
      </c>
      <c r="H478">
        <v>12500</v>
      </c>
      <c r="I478">
        <v>49</v>
      </c>
      <c r="M478" s="8"/>
    </row>
    <row r="479" spans="1:13" x14ac:dyDescent="0.25">
      <c r="A479" t="s">
        <v>472</v>
      </c>
      <c r="B479">
        <v>44170</v>
      </c>
      <c r="C479">
        <v>0.188010353605126</v>
      </c>
      <c r="D479" t="s">
        <v>2205</v>
      </c>
      <c r="E479" t="s">
        <v>2721</v>
      </c>
      <c r="F479" s="8" t="s">
        <v>2786</v>
      </c>
      <c r="G479" s="8" t="s">
        <v>1014</v>
      </c>
      <c r="H479">
        <v>12222</v>
      </c>
      <c r="I479">
        <v>86</v>
      </c>
      <c r="M479" s="8"/>
    </row>
    <row r="480" spans="1:13" x14ac:dyDescent="0.25">
      <c r="F480" s="8"/>
      <c r="G480" s="8"/>
      <c r="M480" s="8"/>
    </row>
    <row r="481" spans="1:13" x14ac:dyDescent="0.25">
      <c r="A481" t="s">
        <v>473</v>
      </c>
      <c r="B481">
        <v>44329</v>
      </c>
      <c r="C481">
        <v>0.31285552786274001</v>
      </c>
      <c r="D481" t="s">
        <v>2190</v>
      </c>
      <c r="E481" t="s">
        <v>2721</v>
      </c>
      <c r="F481" s="8" t="s">
        <v>2875</v>
      </c>
      <c r="G481" s="8" t="s">
        <v>1014</v>
      </c>
      <c r="H481">
        <v>12943</v>
      </c>
      <c r="I481">
        <v>16</v>
      </c>
      <c r="M481" s="8"/>
    </row>
    <row r="482" spans="1:13" x14ac:dyDescent="0.25">
      <c r="A482" t="s">
        <v>474</v>
      </c>
      <c r="B482">
        <v>44099</v>
      </c>
      <c r="C482">
        <v>0.59677225931187805</v>
      </c>
      <c r="D482" t="s">
        <v>2170</v>
      </c>
      <c r="E482" t="s">
        <v>2721</v>
      </c>
      <c r="F482" s="8" t="s">
        <v>2846</v>
      </c>
      <c r="G482" s="8" t="s">
        <v>1014</v>
      </c>
      <c r="H482">
        <v>12810</v>
      </c>
      <c r="I482">
        <v>41</v>
      </c>
      <c r="M482" s="8"/>
    </row>
    <row r="483" spans="1:13" x14ac:dyDescent="0.25">
      <c r="A483" t="s">
        <v>475</v>
      </c>
      <c r="B483">
        <v>44171</v>
      </c>
      <c r="C483">
        <v>0.62458496165579303</v>
      </c>
      <c r="D483" t="s">
        <v>2205</v>
      </c>
      <c r="E483" t="s">
        <v>2721</v>
      </c>
      <c r="F483" s="8" t="s">
        <v>2853</v>
      </c>
      <c r="G483" s="8" t="s">
        <v>1014</v>
      </c>
      <c r="H483">
        <v>12205</v>
      </c>
      <c r="I483">
        <v>17</v>
      </c>
      <c r="M483" s="8"/>
    </row>
    <row r="484" spans="1:13" x14ac:dyDescent="0.25">
      <c r="A484" t="s">
        <v>476</v>
      </c>
      <c r="B484">
        <v>44233</v>
      </c>
      <c r="C484">
        <v>0.35696427740245701</v>
      </c>
      <c r="D484" t="s">
        <v>2029</v>
      </c>
      <c r="E484" t="s">
        <v>2721</v>
      </c>
      <c r="F484" s="8" t="s">
        <v>2797</v>
      </c>
      <c r="G484" s="8" t="s">
        <v>1014</v>
      </c>
      <c r="H484">
        <v>12495</v>
      </c>
      <c r="I484">
        <v>97</v>
      </c>
      <c r="M484" s="8"/>
    </row>
    <row r="485" spans="1:13" x14ac:dyDescent="0.25">
      <c r="A485" t="s">
        <v>477</v>
      </c>
      <c r="B485">
        <v>44149</v>
      </c>
      <c r="C485">
        <v>0.65910232501398403</v>
      </c>
      <c r="D485" t="s">
        <v>2043</v>
      </c>
      <c r="E485" t="s">
        <v>2891</v>
      </c>
      <c r="F485" s="8" t="s">
        <v>2896</v>
      </c>
      <c r="G485" s="8" t="s">
        <v>1014</v>
      </c>
      <c r="H485">
        <v>12853</v>
      </c>
      <c r="I485">
        <v>12</v>
      </c>
      <c r="M485" s="8"/>
    </row>
    <row r="486" spans="1:13" x14ac:dyDescent="0.25">
      <c r="A486" t="s">
        <v>478</v>
      </c>
      <c r="B486">
        <v>44255</v>
      </c>
      <c r="C486">
        <v>4.3661972300031902E-2</v>
      </c>
      <c r="D486" t="s">
        <v>2109</v>
      </c>
      <c r="E486" t="s">
        <v>2891</v>
      </c>
      <c r="F486" s="8" t="s">
        <v>2913</v>
      </c>
      <c r="G486" s="8" t="s">
        <v>1013</v>
      </c>
      <c r="H486">
        <v>12178</v>
      </c>
      <c r="I486">
        <v>89</v>
      </c>
      <c r="M486" s="8"/>
    </row>
    <row r="487" spans="1:13" x14ac:dyDescent="0.25">
      <c r="A487" t="s">
        <v>479</v>
      </c>
      <c r="B487">
        <v>44106</v>
      </c>
      <c r="C487">
        <v>0.95710224028143998</v>
      </c>
      <c r="D487" t="s">
        <v>2206</v>
      </c>
      <c r="E487" t="s">
        <v>2721</v>
      </c>
      <c r="F487" s="8" t="s">
        <v>2914</v>
      </c>
      <c r="G487" s="8" t="s">
        <v>1012</v>
      </c>
      <c r="H487">
        <v>12740</v>
      </c>
      <c r="I487">
        <v>68</v>
      </c>
      <c r="M487" s="8"/>
    </row>
    <row r="488" spans="1:13" x14ac:dyDescent="0.25">
      <c r="F488" s="8"/>
      <c r="G488" s="8"/>
      <c r="M488" s="8"/>
    </row>
    <row r="489" spans="1:13" x14ac:dyDescent="0.25">
      <c r="A489" t="s">
        <v>480</v>
      </c>
      <c r="B489">
        <v>44318</v>
      </c>
      <c r="C489">
        <v>0.97112036046223205</v>
      </c>
      <c r="D489" t="s">
        <v>2067</v>
      </c>
      <c r="E489" t="s">
        <v>2891</v>
      </c>
      <c r="F489" s="8" t="s">
        <v>2915</v>
      </c>
      <c r="G489" s="8" t="s">
        <v>1013</v>
      </c>
      <c r="H489">
        <v>12275</v>
      </c>
      <c r="I489">
        <v>25</v>
      </c>
      <c r="M489" s="8"/>
    </row>
    <row r="490" spans="1:13" x14ac:dyDescent="0.25">
      <c r="A490" t="s">
        <v>481</v>
      </c>
      <c r="B490">
        <v>44114</v>
      </c>
      <c r="C490">
        <v>0.16931278469283301</v>
      </c>
      <c r="D490" t="s">
        <v>2207</v>
      </c>
      <c r="E490" t="s">
        <v>2891</v>
      </c>
      <c r="F490" s="8" t="s">
        <v>2915</v>
      </c>
      <c r="G490" s="8" t="s">
        <v>1012</v>
      </c>
      <c r="H490">
        <v>12887</v>
      </c>
      <c r="I490">
        <v>17</v>
      </c>
      <c r="M490" s="8"/>
    </row>
    <row r="491" spans="1:13" x14ac:dyDescent="0.25">
      <c r="A491" t="s">
        <v>482</v>
      </c>
      <c r="B491">
        <v>44336</v>
      </c>
      <c r="C491">
        <v>0.21468813854412599</v>
      </c>
      <c r="D491" t="s">
        <v>2128</v>
      </c>
      <c r="E491" t="s">
        <v>2721</v>
      </c>
      <c r="F491" s="8" t="s">
        <v>2916</v>
      </c>
      <c r="G491" s="8" t="s">
        <v>1012</v>
      </c>
      <c r="H491">
        <v>13036</v>
      </c>
      <c r="I491">
        <v>15</v>
      </c>
      <c r="M491" s="8"/>
    </row>
    <row r="492" spans="1:13" x14ac:dyDescent="0.25">
      <c r="A492" t="s">
        <v>483</v>
      </c>
      <c r="B492">
        <v>44252</v>
      </c>
      <c r="C492">
        <v>0.30697375889030198</v>
      </c>
      <c r="D492" t="s">
        <v>2208</v>
      </c>
      <c r="E492" t="s">
        <v>2891</v>
      </c>
      <c r="F492" s="8" t="s">
        <v>2917</v>
      </c>
      <c r="G492" s="8" t="s">
        <v>1012</v>
      </c>
      <c r="H492">
        <v>12860</v>
      </c>
      <c r="I492">
        <v>82</v>
      </c>
      <c r="M492" s="8"/>
    </row>
    <row r="493" spans="1:13" x14ac:dyDescent="0.25">
      <c r="A493" t="s">
        <v>484</v>
      </c>
      <c r="B493">
        <v>44148</v>
      </c>
      <c r="C493">
        <v>0.29298763928249399</v>
      </c>
      <c r="D493" t="s">
        <v>2035</v>
      </c>
      <c r="E493" t="s">
        <v>2721</v>
      </c>
      <c r="F493" s="8" t="s">
        <v>2918</v>
      </c>
      <c r="G493" s="8" t="s">
        <v>1012</v>
      </c>
      <c r="H493">
        <v>12686</v>
      </c>
      <c r="I493">
        <v>45</v>
      </c>
      <c r="M493" s="8"/>
    </row>
    <row r="494" spans="1:13" x14ac:dyDescent="0.25">
      <c r="A494" t="s">
        <v>485</v>
      </c>
      <c r="B494">
        <v>44070</v>
      </c>
      <c r="C494">
        <v>0.51393332820374704</v>
      </c>
      <c r="D494" t="s">
        <v>2176</v>
      </c>
      <c r="E494" t="s">
        <v>2891</v>
      </c>
      <c r="F494" s="8" t="s">
        <v>2919</v>
      </c>
      <c r="G494" s="8" t="s">
        <v>1012</v>
      </c>
      <c r="H494">
        <v>12506</v>
      </c>
      <c r="I494">
        <v>98</v>
      </c>
      <c r="M494" s="8"/>
    </row>
    <row r="495" spans="1:13" x14ac:dyDescent="0.25">
      <c r="A495" t="s">
        <v>486</v>
      </c>
      <c r="B495">
        <v>44337</v>
      </c>
      <c r="C495">
        <v>0.94199845340140997</v>
      </c>
      <c r="D495" t="s">
        <v>2063</v>
      </c>
      <c r="E495" t="s">
        <v>2891</v>
      </c>
      <c r="F495" s="8" t="s">
        <v>2920</v>
      </c>
      <c r="G495" s="8" t="s">
        <v>1012</v>
      </c>
      <c r="H495">
        <v>12418</v>
      </c>
      <c r="I495">
        <v>63</v>
      </c>
      <c r="M495" s="8"/>
    </row>
    <row r="496" spans="1:13" x14ac:dyDescent="0.25">
      <c r="A496" t="s">
        <v>487</v>
      </c>
      <c r="B496">
        <v>44295</v>
      </c>
      <c r="C496">
        <v>9.2313946722790002E-2</v>
      </c>
      <c r="D496" t="s">
        <v>2150</v>
      </c>
      <c r="E496" t="s">
        <v>2721</v>
      </c>
      <c r="F496" s="8" t="s">
        <v>2920</v>
      </c>
      <c r="G496" s="8" t="s">
        <v>1013</v>
      </c>
      <c r="H496">
        <v>12141</v>
      </c>
      <c r="I496">
        <v>54</v>
      </c>
      <c r="M496" s="8"/>
    </row>
    <row r="497" spans="1:13" x14ac:dyDescent="0.25">
      <c r="A497" t="s">
        <v>488</v>
      </c>
      <c r="B497">
        <v>44315</v>
      </c>
      <c r="C497">
        <v>0.15385811053290199</v>
      </c>
      <c r="D497" t="s">
        <v>2028</v>
      </c>
      <c r="E497" t="s">
        <v>2891</v>
      </c>
      <c r="F497" s="8" t="s">
        <v>2913</v>
      </c>
      <c r="G497" s="8" t="s">
        <v>1012</v>
      </c>
      <c r="H497">
        <v>12521</v>
      </c>
      <c r="I497">
        <v>40</v>
      </c>
      <c r="M497" s="8"/>
    </row>
    <row r="498" spans="1:13" x14ac:dyDescent="0.25">
      <c r="A498" t="s">
        <v>489</v>
      </c>
      <c r="B498">
        <v>44142</v>
      </c>
      <c r="C498">
        <v>0.85587392690467601</v>
      </c>
      <c r="D498" t="s">
        <v>2209</v>
      </c>
      <c r="E498" t="s">
        <v>2891</v>
      </c>
      <c r="F498" s="8" t="s">
        <v>2921</v>
      </c>
      <c r="G498" s="8" t="s">
        <v>1013</v>
      </c>
      <c r="H498">
        <v>12180</v>
      </c>
      <c r="I498">
        <v>61</v>
      </c>
      <c r="M498" s="8"/>
    </row>
    <row r="499" spans="1:13" x14ac:dyDescent="0.25">
      <c r="A499" t="s">
        <v>490</v>
      </c>
      <c r="B499">
        <v>44127</v>
      </c>
      <c r="C499">
        <v>0.36255836063544999</v>
      </c>
      <c r="D499" t="s">
        <v>2027</v>
      </c>
      <c r="E499" t="s">
        <v>2721</v>
      </c>
      <c r="F499" s="8" t="s">
        <v>2913</v>
      </c>
      <c r="G499" s="8" t="s">
        <v>1013</v>
      </c>
      <c r="H499">
        <v>12751</v>
      </c>
      <c r="I499">
        <v>30</v>
      </c>
      <c r="M499" s="8"/>
    </row>
    <row r="500" spans="1:13" x14ac:dyDescent="0.25">
      <c r="A500" t="s">
        <v>491</v>
      </c>
      <c r="B500">
        <v>44082</v>
      </c>
      <c r="C500">
        <v>0.72041552165354905</v>
      </c>
      <c r="D500" t="s">
        <v>2172</v>
      </c>
      <c r="E500" t="s">
        <v>2891</v>
      </c>
      <c r="F500" s="8" t="s">
        <v>2922</v>
      </c>
      <c r="G500" s="8" t="s">
        <v>1012</v>
      </c>
      <c r="H500">
        <v>12928</v>
      </c>
      <c r="I500">
        <v>38</v>
      </c>
      <c r="M500" s="8"/>
    </row>
    <row r="501" spans="1:13" x14ac:dyDescent="0.25">
      <c r="A501" t="s">
        <v>492</v>
      </c>
      <c r="B501">
        <v>44059</v>
      </c>
      <c r="C501">
        <v>0.88101760156583198</v>
      </c>
      <c r="D501" t="s">
        <v>2126</v>
      </c>
      <c r="E501" t="s">
        <v>2891</v>
      </c>
      <c r="F501" s="8" t="s">
        <v>2923</v>
      </c>
      <c r="G501" s="8" t="s">
        <v>1012</v>
      </c>
      <c r="H501">
        <v>12703</v>
      </c>
      <c r="I501">
        <v>54</v>
      </c>
      <c r="M501" s="8"/>
    </row>
    <row r="502" spans="1:13" x14ac:dyDescent="0.25">
      <c r="A502" t="s">
        <v>493</v>
      </c>
      <c r="B502">
        <v>44191</v>
      </c>
      <c r="C502">
        <v>0.41182064481056302</v>
      </c>
      <c r="D502" t="s">
        <v>2065</v>
      </c>
      <c r="E502" t="s">
        <v>2721</v>
      </c>
      <c r="F502" s="8" t="s">
        <v>2919</v>
      </c>
      <c r="G502" s="8" t="s">
        <v>1012</v>
      </c>
      <c r="H502">
        <v>12639</v>
      </c>
      <c r="I502">
        <v>98</v>
      </c>
      <c r="M502" s="8"/>
    </row>
    <row r="503" spans="1:13" x14ac:dyDescent="0.25">
      <c r="F503" s="8"/>
      <c r="G503" s="8"/>
      <c r="M503" s="8"/>
    </row>
    <row r="504" spans="1:13" x14ac:dyDescent="0.25">
      <c r="A504" t="s">
        <v>494</v>
      </c>
      <c r="B504">
        <v>44070</v>
      </c>
      <c r="C504">
        <v>0.93948130953638098</v>
      </c>
      <c r="D504" t="s">
        <v>2161</v>
      </c>
      <c r="E504" t="s">
        <v>2721</v>
      </c>
      <c r="F504" s="8" t="s">
        <v>2924</v>
      </c>
      <c r="G504" s="8" t="s">
        <v>1014</v>
      </c>
      <c r="H504">
        <v>12193</v>
      </c>
      <c r="I504">
        <v>32</v>
      </c>
      <c r="M504" s="8"/>
    </row>
    <row r="505" spans="1:13" x14ac:dyDescent="0.25">
      <c r="A505" t="s">
        <v>495</v>
      </c>
      <c r="B505">
        <v>44055</v>
      </c>
      <c r="C505">
        <v>0.135906075055609</v>
      </c>
      <c r="D505" t="s">
        <v>2098</v>
      </c>
      <c r="E505" t="s">
        <v>2721</v>
      </c>
      <c r="F505" s="8" t="s">
        <v>2925</v>
      </c>
      <c r="G505" s="8" t="s">
        <v>1014</v>
      </c>
      <c r="H505">
        <v>12543</v>
      </c>
      <c r="I505">
        <v>79</v>
      </c>
      <c r="M505" s="8"/>
    </row>
    <row r="506" spans="1:13" x14ac:dyDescent="0.25">
      <c r="A506" t="s">
        <v>496</v>
      </c>
      <c r="B506">
        <v>44106</v>
      </c>
      <c r="C506">
        <v>0.98916782408252901</v>
      </c>
      <c r="D506" t="s">
        <v>2118</v>
      </c>
      <c r="E506" t="s">
        <v>2721</v>
      </c>
      <c r="F506" s="8" t="s">
        <v>2926</v>
      </c>
      <c r="G506" s="8" t="s">
        <v>1014</v>
      </c>
      <c r="H506">
        <v>12279</v>
      </c>
      <c r="I506">
        <v>85</v>
      </c>
      <c r="M506" s="8"/>
    </row>
    <row r="507" spans="1:13" x14ac:dyDescent="0.25">
      <c r="A507" t="s">
        <v>497</v>
      </c>
      <c r="B507">
        <v>44245</v>
      </c>
      <c r="C507">
        <v>0.317216125336031</v>
      </c>
      <c r="D507" t="s">
        <v>2199</v>
      </c>
      <c r="E507" t="s">
        <v>2891</v>
      </c>
      <c r="F507" s="8" t="s">
        <v>2927</v>
      </c>
      <c r="G507" s="8" t="s">
        <v>1012</v>
      </c>
      <c r="H507">
        <v>12375</v>
      </c>
      <c r="I507">
        <v>74</v>
      </c>
      <c r="M507" s="8"/>
    </row>
    <row r="508" spans="1:13" x14ac:dyDescent="0.25">
      <c r="A508" t="s">
        <v>498</v>
      </c>
      <c r="B508">
        <v>44212</v>
      </c>
      <c r="C508">
        <v>0.79254747102332401</v>
      </c>
      <c r="D508" t="s">
        <v>2048</v>
      </c>
      <c r="E508" t="s">
        <v>2721</v>
      </c>
      <c r="F508" s="8" t="s">
        <v>2928</v>
      </c>
      <c r="G508" s="8" t="s">
        <v>1014</v>
      </c>
      <c r="H508">
        <v>12297</v>
      </c>
      <c r="I508">
        <v>28</v>
      </c>
      <c r="M508" s="8"/>
    </row>
    <row r="509" spans="1:13" x14ac:dyDescent="0.25">
      <c r="A509" t="s">
        <v>499</v>
      </c>
      <c r="B509">
        <v>44226</v>
      </c>
      <c r="C509">
        <v>0.65119835554997896</v>
      </c>
      <c r="D509" t="s">
        <v>2182</v>
      </c>
      <c r="E509" t="s">
        <v>2721</v>
      </c>
      <c r="F509" s="8" t="s">
        <v>2929</v>
      </c>
      <c r="G509" s="8" t="s">
        <v>1014</v>
      </c>
      <c r="H509">
        <v>12334</v>
      </c>
      <c r="I509">
        <v>76</v>
      </c>
      <c r="M509" s="8"/>
    </row>
    <row r="510" spans="1:13" x14ac:dyDescent="0.25">
      <c r="A510" t="s">
        <v>500</v>
      </c>
      <c r="B510">
        <v>44145</v>
      </c>
      <c r="C510">
        <v>0.210809912990541</v>
      </c>
      <c r="D510" t="s">
        <v>2168</v>
      </c>
      <c r="E510" t="s">
        <v>2721</v>
      </c>
      <c r="F510" s="8" t="s">
        <v>2930</v>
      </c>
      <c r="G510" s="8" t="s">
        <v>1014</v>
      </c>
      <c r="H510">
        <v>12912</v>
      </c>
      <c r="I510">
        <v>43</v>
      </c>
      <c r="M510" s="8"/>
    </row>
    <row r="511" spans="1:13" x14ac:dyDescent="0.25">
      <c r="A511" t="s">
        <v>501</v>
      </c>
      <c r="B511">
        <v>44329</v>
      </c>
      <c r="C511">
        <v>0.72664003765033702</v>
      </c>
      <c r="D511" t="s">
        <v>2089</v>
      </c>
      <c r="E511" t="s">
        <v>2891</v>
      </c>
      <c r="F511" s="8" t="s">
        <v>2918</v>
      </c>
      <c r="G511" s="8" t="s">
        <v>1012</v>
      </c>
      <c r="H511">
        <v>12451</v>
      </c>
      <c r="I511">
        <v>97</v>
      </c>
      <c r="M511" s="8"/>
    </row>
    <row r="512" spans="1:13" x14ac:dyDescent="0.25">
      <c r="F512" s="8"/>
      <c r="G512" s="8"/>
      <c r="M512" s="8"/>
    </row>
    <row r="513" spans="1:13" x14ac:dyDescent="0.25">
      <c r="A513" t="s">
        <v>502</v>
      </c>
      <c r="B513">
        <v>44099</v>
      </c>
      <c r="C513">
        <v>0.71793436292137702</v>
      </c>
      <c r="D513" t="s">
        <v>2035</v>
      </c>
      <c r="E513" t="s">
        <v>2891</v>
      </c>
      <c r="F513" s="8" t="s">
        <v>2931</v>
      </c>
      <c r="G513" s="8" t="s">
        <v>1012</v>
      </c>
      <c r="H513">
        <v>12949</v>
      </c>
      <c r="I513">
        <v>68</v>
      </c>
      <c r="M513" s="8"/>
    </row>
    <row r="514" spans="1:13" x14ac:dyDescent="0.25">
      <c r="A514" t="s">
        <v>503</v>
      </c>
      <c r="B514">
        <v>44153</v>
      </c>
      <c r="C514">
        <v>0.115894574584852</v>
      </c>
      <c r="D514" t="s">
        <v>2072</v>
      </c>
      <c r="E514" t="s">
        <v>2891</v>
      </c>
      <c r="F514" s="8" t="s">
        <v>2932</v>
      </c>
      <c r="G514" s="8" t="s">
        <v>1012</v>
      </c>
      <c r="H514">
        <v>13017</v>
      </c>
      <c r="I514">
        <v>46</v>
      </c>
      <c r="M514" s="8"/>
    </row>
    <row r="515" spans="1:13" x14ac:dyDescent="0.25">
      <c r="A515" t="s">
        <v>504</v>
      </c>
      <c r="B515">
        <v>44178</v>
      </c>
      <c r="C515">
        <v>4.0809333288471E-2</v>
      </c>
      <c r="D515" t="s">
        <v>2051</v>
      </c>
      <c r="E515" t="s">
        <v>2891</v>
      </c>
      <c r="F515" s="8" t="s">
        <v>2933</v>
      </c>
      <c r="G515" s="8" t="s">
        <v>1012</v>
      </c>
      <c r="H515">
        <v>12247</v>
      </c>
      <c r="I515">
        <v>55</v>
      </c>
      <c r="M515" s="8"/>
    </row>
    <row r="516" spans="1:13" x14ac:dyDescent="0.25">
      <c r="F516" s="8"/>
      <c r="G516" s="8"/>
      <c r="M516" s="8"/>
    </row>
    <row r="517" spans="1:13" x14ac:dyDescent="0.25">
      <c r="A517" t="s">
        <v>505</v>
      </c>
      <c r="B517">
        <v>44327</v>
      </c>
      <c r="C517">
        <v>2.39347072664425E-2</v>
      </c>
      <c r="D517" t="s">
        <v>2108</v>
      </c>
      <c r="E517" t="s">
        <v>2891</v>
      </c>
      <c r="F517" s="8" t="s">
        <v>2934</v>
      </c>
      <c r="G517" s="8" t="s">
        <v>1012</v>
      </c>
      <c r="H517">
        <v>12788</v>
      </c>
      <c r="I517">
        <v>74</v>
      </c>
      <c r="M517" s="8"/>
    </row>
    <row r="518" spans="1:13" x14ac:dyDescent="0.25">
      <c r="A518" t="s">
        <v>506</v>
      </c>
      <c r="B518">
        <v>44205</v>
      </c>
      <c r="C518">
        <v>0.68634255066318794</v>
      </c>
      <c r="D518" t="s">
        <v>2051</v>
      </c>
      <c r="E518" t="s">
        <v>2721</v>
      </c>
      <c r="F518" s="8" t="s">
        <v>2931</v>
      </c>
      <c r="G518" s="8" t="s">
        <v>1012</v>
      </c>
      <c r="H518">
        <v>12900</v>
      </c>
      <c r="I518">
        <v>54</v>
      </c>
      <c r="M518" s="8"/>
    </row>
    <row r="519" spans="1:13" x14ac:dyDescent="0.25">
      <c r="A519" t="s">
        <v>507</v>
      </c>
      <c r="B519">
        <v>44244</v>
      </c>
      <c r="C519">
        <v>0.63192331199219398</v>
      </c>
      <c r="D519" t="s">
        <v>2068</v>
      </c>
      <c r="E519" t="s">
        <v>2721</v>
      </c>
      <c r="F519" s="8" t="s">
        <v>2915</v>
      </c>
      <c r="G519" s="8" t="s">
        <v>1012</v>
      </c>
      <c r="H519">
        <v>12803</v>
      </c>
      <c r="I519">
        <v>82</v>
      </c>
      <c r="M519" s="8"/>
    </row>
    <row r="520" spans="1:13" x14ac:dyDescent="0.25">
      <c r="A520" t="s">
        <v>508</v>
      </c>
      <c r="B520">
        <v>44045</v>
      </c>
      <c r="C520">
        <v>5.1095883901004203E-2</v>
      </c>
      <c r="D520" t="s">
        <v>2210</v>
      </c>
      <c r="E520" t="s">
        <v>2891</v>
      </c>
      <c r="F520" s="8" t="s">
        <v>2935</v>
      </c>
      <c r="G520" s="8" t="s">
        <v>1012</v>
      </c>
      <c r="H520">
        <v>13016</v>
      </c>
      <c r="I520">
        <v>50</v>
      </c>
      <c r="M520" s="8"/>
    </row>
    <row r="521" spans="1:13" x14ac:dyDescent="0.25">
      <c r="A521" t="s">
        <v>509</v>
      </c>
      <c r="B521">
        <v>44250</v>
      </c>
      <c r="C521">
        <v>5.4538965572100501E-2</v>
      </c>
      <c r="D521" t="s">
        <v>2035</v>
      </c>
      <c r="E521" t="s">
        <v>2891</v>
      </c>
      <c r="F521" s="8" t="s">
        <v>2936</v>
      </c>
      <c r="G521" s="8" t="s">
        <v>1012</v>
      </c>
      <c r="H521">
        <v>12545</v>
      </c>
      <c r="I521">
        <v>10</v>
      </c>
      <c r="M521" s="8"/>
    </row>
    <row r="522" spans="1:13" x14ac:dyDescent="0.25">
      <c r="A522" t="s">
        <v>510</v>
      </c>
      <c r="B522">
        <v>44076</v>
      </c>
      <c r="C522">
        <v>0.41465805157466201</v>
      </c>
      <c r="D522" t="s">
        <v>2097</v>
      </c>
      <c r="E522" t="s">
        <v>2891</v>
      </c>
      <c r="F522" s="8" t="s">
        <v>2707</v>
      </c>
      <c r="G522" s="8" t="s">
        <v>1012</v>
      </c>
      <c r="H522">
        <v>12663</v>
      </c>
      <c r="I522">
        <v>17</v>
      </c>
      <c r="M522" s="8"/>
    </row>
    <row r="523" spans="1:13" x14ac:dyDescent="0.25">
      <c r="A523" t="s">
        <v>511</v>
      </c>
      <c r="B523">
        <v>44067</v>
      </c>
      <c r="C523">
        <v>1.1193137637586E-2</v>
      </c>
      <c r="D523" t="s">
        <v>2036</v>
      </c>
      <c r="E523" t="s">
        <v>2721</v>
      </c>
      <c r="F523" s="8" t="s">
        <v>2707</v>
      </c>
      <c r="G523" s="8" t="s">
        <v>1012</v>
      </c>
      <c r="H523">
        <v>12268</v>
      </c>
      <c r="I523">
        <v>51</v>
      </c>
      <c r="M523" s="8"/>
    </row>
    <row r="524" spans="1:13" x14ac:dyDescent="0.25">
      <c r="A524" t="s">
        <v>512</v>
      </c>
      <c r="B524">
        <v>44013</v>
      </c>
      <c r="C524">
        <v>3.87267791169804E-2</v>
      </c>
      <c r="D524" t="s">
        <v>2121</v>
      </c>
      <c r="E524" t="s">
        <v>2891</v>
      </c>
      <c r="F524" s="8" t="s">
        <v>2709</v>
      </c>
      <c r="G524" s="8" t="s">
        <v>1013</v>
      </c>
      <c r="H524">
        <v>13075</v>
      </c>
      <c r="I524">
        <v>67</v>
      </c>
      <c r="M524" s="8"/>
    </row>
    <row r="525" spans="1:13" x14ac:dyDescent="0.25">
      <c r="A525" t="s">
        <v>513</v>
      </c>
      <c r="B525">
        <v>44207</v>
      </c>
      <c r="C525">
        <v>0.84405795550659102</v>
      </c>
      <c r="D525" t="s">
        <v>2211</v>
      </c>
      <c r="E525" t="s">
        <v>2721</v>
      </c>
      <c r="F525" s="8" t="s">
        <v>2710</v>
      </c>
      <c r="G525" s="8" t="s">
        <v>1012</v>
      </c>
      <c r="H525">
        <v>12943</v>
      </c>
      <c r="I525">
        <v>85</v>
      </c>
      <c r="M525" s="8"/>
    </row>
    <row r="526" spans="1:13" x14ac:dyDescent="0.25">
      <c r="A526" t="s">
        <v>514</v>
      </c>
      <c r="B526">
        <v>44107</v>
      </c>
      <c r="C526">
        <v>0.91841605933640802</v>
      </c>
      <c r="D526" t="s">
        <v>2049</v>
      </c>
      <c r="E526" t="s">
        <v>2891</v>
      </c>
      <c r="F526" s="8" t="s">
        <v>2710</v>
      </c>
      <c r="G526" s="8" t="s">
        <v>1012</v>
      </c>
      <c r="H526">
        <v>13027</v>
      </c>
      <c r="I526">
        <v>38</v>
      </c>
      <c r="M526" s="8"/>
    </row>
    <row r="527" spans="1:13" x14ac:dyDescent="0.25">
      <c r="A527" t="s">
        <v>515</v>
      </c>
      <c r="B527">
        <v>44245</v>
      </c>
      <c r="C527">
        <v>0.701683719517049</v>
      </c>
      <c r="D527" t="s">
        <v>2151</v>
      </c>
      <c r="E527" t="s">
        <v>2721</v>
      </c>
      <c r="F527" s="8" t="s">
        <v>2709</v>
      </c>
      <c r="G527" s="8" t="s">
        <v>1012</v>
      </c>
      <c r="H527">
        <v>12300</v>
      </c>
      <c r="I527">
        <v>56</v>
      </c>
      <c r="M527" s="8"/>
    </row>
    <row r="528" spans="1:13" x14ac:dyDescent="0.25">
      <c r="A528" t="s">
        <v>516</v>
      </c>
      <c r="B528">
        <v>44120</v>
      </c>
      <c r="C528">
        <v>6.4231033855315395E-2</v>
      </c>
      <c r="D528" t="s">
        <v>2111</v>
      </c>
      <c r="E528" t="s">
        <v>2891</v>
      </c>
      <c r="F528" s="8" t="s">
        <v>2709</v>
      </c>
      <c r="G528" s="8" t="s">
        <v>1012</v>
      </c>
      <c r="H528">
        <v>12724</v>
      </c>
      <c r="I528">
        <v>54</v>
      </c>
      <c r="M528" s="8"/>
    </row>
    <row r="529" spans="1:13" x14ac:dyDescent="0.25">
      <c r="A529" t="s">
        <v>517</v>
      </c>
      <c r="B529">
        <v>44104</v>
      </c>
      <c r="C529">
        <v>0.43327834487893502</v>
      </c>
      <c r="D529" t="s">
        <v>2170</v>
      </c>
      <c r="E529" t="s">
        <v>2721</v>
      </c>
      <c r="F529" s="8" t="s">
        <v>2709</v>
      </c>
      <c r="G529" s="8" t="s">
        <v>1012</v>
      </c>
      <c r="H529">
        <v>12200</v>
      </c>
      <c r="I529">
        <v>28</v>
      </c>
      <c r="M529" s="8"/>
    </row>
    <row r="530" spans="1:13" x14ac:dyDescent="0.25">
      <c r="A530" t="s">
        <v>518</v>
      </c>
      <c r="B530">
        <v>44137</v>
      </c>
      <c r="C530">
        <v>0.295763837633094</v>
      </c>
      <c r="D530" t="s">
        <v>2134</v>
      </c>
      <c r="E530" t="s">
        <v>2891</v>
      </c>
      <c r="F530" s="8" t="s">
        <v>2709</v>
      </c>
      <c r="G530" s="8" t="s">
        <v>1012</v>
      </c>
      <c r="H530">
        <v>12721</v>
      </c>
      <c r="I530">
        <v>80</v>
      </c>
      <c r="M530" s="8"/>
    </row>
    <row r="531" spans="1:13" x14ac:dyDescent="0.25">
      <c r="A531" t="s">
        <v>519</v>
      </c>
      <c r="B531">
        <v>44336</v>
      </c>
      <c r="C531">
        <v>0.83964315208806395</v>
      </c>
      <c r="D531" t="s">
        <v>2190</v>
      </c>
      <c r="E531" t="s">
        <v>2721</v>
      </c>
      <c r="F531" s="8" t="s">
        <v>2709</v>
      </c>
      <c r="G531" s="8" t="s">
        <v>1012</v>
      </c>
      <c r="H531">
        <v>12436</v>
      </c>
      <c r="I531">
        <v>74</v>
      </c>
      <c r="M531" s="8"/>
    </row>
    <row r="532" spans="1:13" x14ac:dyDescent="0.25">
      <c r="A532" t="s">
        <v>520</v>
      </c>
      <c r="B532">
        <v>44061</v>
      </c>
      <c r="C532">
        <v>0.33087259412303199</v>
      </c>
      <c r="D532" t="s">
        <v>2028</v>
      </c>
      <c r="E532" t="s">
        <v>2891</v>
      </c>
      <c r="F532" s="8" t="s">
        <v>2709</v>
      </c>
      <c r="G532" s="8" t="s">
        <v>1012</v>
      </c>
      <c r="H532">
        <v>13059</v>
      </c>
      <c r="I532">
        <v>59</v>
      </c>
      <c r="M532" s="8"/>
    </row>
    <row r="533" spans="1:13" x14ac:dyDescent="0.25">
      <c r="A533" t="s">
        <v>521</v>
      </c>
      <c r="B533">
        <v>44339</v>
      </c>
      <c r="C533">
        <v>0.861508813317027</v>
      </c>
      <c r="D533" t="s">
        <v>2128</v>
      </c>
      <c r="E533" t="s">
        <v>2721</v>
      </c>
      <c r="F533" s="8" t="s">
        <v>2709</v>
      </c>
      <c r="G533" s="8" t="s">
        <v>1012</v>
      </c>
      <c r="H533">
        <v>12320</v>
      </c>
      <c r="I533">
        <v>28</v>
      </c>
      <c r="M533" s="8"/>
    </row>
    <row r="534" spans="1:13" x14ac:dyDescent="0.25">
      <c r="A534" t="s">
        <v>522</v>
      </c>
      <c r="B534">
        <v>44042</v>
      </c>
      <c r="C534">
        <v>4.2002253632468498E-2</v>
      </c>
      <c r="D534" t="s">
        <v>2086</v>
      </c>
      <c r="E534" t="s">
        <v>2891</v>
      </c>
      <c r="F534" s="8" t="s">
        <v>2712</v>
      </c>
      <c r="G534" s="8" t="s">
        <v>1012</v>
      </c>
      <c r="H534">
        <v>12546</v>
      </c>
      <c r="I534">
        <v>49</v>
      </c>
      <c r="M534" s="8"/>
    </row>
    <row r="535" spans="1:13" x14ac:dyDescent="0.25">
      <c r="A535" t="s">
        <v>523</v>
      </c>
      <c r="B535">
        <v>44096</v>
      </c>
      <c r="C535">
        <v>0.79985962285258805</v>
      </c>
      <c r="D535" t="s">
        <v>2065</v>
      </c>
      <c r="E535" t="s">
        <v>2891</v>
      </c>
      <c r="F535" s="8" t="s">
        <v>2713</v>
      </c>
      <c r="G535" s="8" t="s">
        <v>1012</v>
      </c>
      <c r="H535">
        <v>12805</v>
      </c>
      <c r="I535">
        <v>77</v>
      </c>
      <c r="M535" s="8"/>
    </row>
    <row r="536" spans="1:13" x14ac:dyDescent="0.25">
      <c r="A536" t="s">
        <v>524</v>
      </c>
      <c r="B536">
        <v>44364</v>
      </c>
      <c r="C536">
        <v>0.40803322468602998</v>
      </c>
      <c r="D536" t="s">
        <v>2174</v>
      </c>
      <c r="E536" t="s">
        <v>2721</v>
      </c>
      <c r="F536" s="8" t="s">
        <v>2714</v>
      </c>
      <c r="G536" s="8" t="s">
        <v>1014</v>
      </c>
      <c r="H536">
        <v>12935</v>
      </c>
      <c r="I536">
        <v>75</v>
      </c>
      <c r="M536" s="8"/>
    </row>
    <row r="537" spans="1:13" x14ac:dyDescent="0.25">
      <c r="A537" t="s">
        <v>525</v>
      </c>
      <c r="B537">
        <v>44008</v>
      </c>
      <c r="C537">
        <v>0.959527984176194</v>
      </c>
      <c r="D537" t="s">
        <v>2055</v>
      </c>
      <c r="E537" t="s">
        <v>2891</v>
      </c>
      <c r="F537" s="8" t="s">
        <v>2714</v>
      </c>
      <c r="G537" s="8" t="s">
        <v>1014</v>
      </c>
      <c r="H537">
        <v>12563</v>
      </c>
      <c r="I537">
        <v>68</v>
      </c>
      <c r="M537" s="8"/>
    </row>
    <row r="538" spans="1:13" x14ac:dyDescent="0.25">
      <c r="A538" t="s">
        <v>526</v>
      </c>
      <c r="B538">
        <v>44248</v>
      </c>
      <c r="C538">
        <v>0.55827423728505199</v>
      </c>
      <c r="D538" t="s">
        <v>2084</v>
      </c>
      <c r="E538" t="s">
        <v>2891</v>
      </c>
      <c r="F538" s="8" t="s">
        <v>2715</v>
      </c>
      <c r="G538" s="8" t="s">
        <v>1012</v>
      </c>
      <c r="H538">
        <v>12193</v>
      </c>
      <c r="I538">
        <v>54</v>
      </c>
      <c r="M538" s="8"/>
    </row>
    <row r="539" spans="1:13" x14ac:dyDescent="0.25">
      <c r="A539" t="s">
        <v>527</v>
      </c>
      <c r="B539">
        <v>44310</v>
      </c>
      <c r="C539">
        <v>0.32910642823759501</v>
      </c>
      <c r="D539" t="s">
        <v>2117</v>
      </c>
      <c r="E539" t="s">
        <v>2891</v>
      </c>
      <c r="F539" s="8" t="s">
        <v>2716</v>
      </c>
      <c r="G539" s="8" t="s">
        <v>1012</v>
      </c>
      <c r="H539">
        <v>12266</v>
      </c>
      <c r="I539">
        <v>12</v>
      </c>
      <c r="M539" s="8"/>
    </row>
    <row r="540" spans="1:13" x14ac:dyDescent="0.25">
      <c r="A540" t="s">
        <v>528</v>
      </c>
      <c r="B540">
        <v>44185</v>
      </c>
      <c r="C540">
        <v>0.54267753163820498</v>
      </c>
      <c r="D540" t="s">
        <v>2135</v>
      </c>
      <c r="E540" t="s">
        <v>2891</v>
      </c>
      <c r="F540" s="8" t="s">
        <v>2717</v>
      </c>
      <c r="G540" s="8" t="s">
        <v>1012</v>
      </c>
      <c r="H540">
        <v>12725</v>
      </c>
      <c r="I540">
        <v>26</v>
      </c>
      <c r="M540" s="8"/>
    </row>
    <row r="541" spans="1:13" x14ac:dyDescent="0.25">
      <c r="A541" t="s">
        <v>529</v>
      </c>
      <c r="B541">
        <v>44037</v>
      </c>
      <c r="C541">
        <v>0.30885490022536599</v>
      </c>
      <c r="D541" t="s">
        <v>2087</v>
      </c>
      <c r="E541" t="s">
        <v>2891</v>
      </c>
      <c r="F541" s="8" t="s">
        <v>2717</v>
      </c>
      <c r="G541" s="8" t="s">
        <v>1012</v>
      </c>
      <c r="H541">
        <v>12242</v>
      </c>
      <c r="I541">
        <v>93</v>
      </c>
      <c r="M541" s="8"/>
    </row>
    <row r="542" spans="1:13" x14ac:dyDescent="0.25">
      <c r="A542" t="s">
        <v>530</v>
      </c>
      <c r="B542">
        <v>44235</v>
      </c>
      <c r="C542">
        <v>0.808683466706551</v>
      </c>
      <c r="D542" t="s">
        <v>2168</v>
      </c>
      <c r="E542" t="s">
        <v>2891</v>
      </c>
      <c r="F542" s="8" t="s">
        <v>2717</v>
      </c>
      <c r="G542" s="8" t="s">
        <v>1012</v>
      </c>
      <c r="H542">
        <v>12443</v>
      </c>
      <c r="I542">
        <v>48</v>
      </c>
      <c r="M542" s="8"/>
    </row>
    <row r="543" spans="1:13" x14ac:dyDescent="0.25">
      <c r="A543" t="s">
        <v>531</v>
      </c>
      <c r="B543">
        <v>44343</v>
      </c>
      <c r="C543">
        <v>0.81048418344502704</v>
      </c>
      <c r="D543" t="s">
        <v>2119</v>
      </c>
      <c r="E543" t="s">
        <v>2721</v>
      </c>
      <c r="F543" s="8" t="s">
        <v>2717</v>
      </c>
      <c r="G543" s="8" t="s">
        <v>1013</v>
      </c>
      <c r="H543">
        <v>12845</v>
      </c>
      <c r="I543">
        <v>91</v>
      </c>
      <c r="M543" s="8"/>
    </row>
    <row r="544" spans="1:13" x14ac:dyDescent="0.25">
      <c r="A544" t="s">
        <v>532</v>
      </c>
      <c r="B544">
        <v>44069</v>
      </c>
      <c r="C544">
        <v>0.87888878843711504</v>
      </c>
      <c r="D544" t="s">
        <v>2142</v>
      </c>
      <c r="E544" t="s">
        <v>2891</v>
      </c>
      <c r="F544" s="8" t="s">
        <v>2718</v>
      </c>
      <c r="G544" s="8" t="s">
        <v>1013</v>
      </c>
      <c r="H544">
        <v>12153</v>
      </c>
      <c r="I544">
        <v>100</v>
      </c>
      <c r="M544" s="8"/>
    </row>
    <row r="545" spans="1:13" x14ac:dyDescent="0.25">
      <c r="A545" t="s">
        <v>533</v>
      </c>
      <c r="B545">
        <v>44237</v>
      </c>
      <c r="C545">
        <v>0.47335364513336298</v>
      </c>
      <c r="D545" t="s">
        <v>2086</v>
      </c>
      <c r="E545" t="s">
        <v>2891</v>
      </c>
      <c r="F545" s="8" t="s">
        <v>2718</v>
      </c>
      <c r="G545" s="8" t="s">
        <v>1012</v>
      </c>
      <c r="H545">
        <v>12712</v>
      </c>
      <c r="I545">
        <v>56</v>
      </c>
      <c r="M545" s="8"/>
    </row>
    <row r="546" spans="1:13" x14ac:dyDescent="0.25">
      <c r="A546" t="s">
        <v>534</v>
      </c>
      <c r="B546">
        <v>44360</v>
      </c>
      <c r="C546">
        <v>0.64752196552250696</v>
      </c>
      <c r="D546" t="s">
        <v>2152</v>
      </c>
      <c r="E546" t="s">
        <v>2891</v>
      </c>
      <c r="F546" s="8" t="s">
        <v>2719</v>
      </c>
      <c r="G546" s="8" t="s">
        <v>1012</v>
      </c>
      <c r="H546">
        <v>12971</v>
      </c>
      <c r="I546">
        <v>14</v>
      </c>
      <c r="M546" s="8"/>
    </row>
    <row r="547" spans="1:13" x14ac:dyDescent="0.25">
      <c r="A547" t="s">
        <v>535</v>
      </c>
      <c r="B547">
        <v>44301</v>
      </c>
      <c r="C547">
        <v>0.36152745932311597</v>
      </c>
      <c r="D547" t="s">
        <v>2124</v>
      </c>
      <c r="E547" t="s">
        <v>2891</v>
      </c>
      <c r="F547" s="8" t="s">
        <v>2720</v>
      </c>
      <c r="G547" s="8" t="s">
        <v>1012</v>
      </c>
      <c r="H547">
        <v>12488</v>
      </c>
      <c r="I547">
        <v>57</v>
      </c>
      <c r="M547" s="8"/>
    </row>
    <row r="548" spans="1:13" x14ac:dyDescent="0.25">
      <c r="A548" t="s">
        <v>536</v>
      </c>
      <c r="B548">
        <v>44056</v>
      </c>
      <c r="C548">
        <v>0.38525327219538202</v>
      </c>
      <c r="D548" t="s">
        <v>2117</v>
      </c>
      <c r="E548" t="s">
        <v>2721</v>
      </c>
      <c r="F548" s="8" t="s">
        <v>2709</v>
      </c>
      <c r="G548" s="8" t="s">
        <v>1012</v>
      </c>
      <c r="H548">
        <v>12817</v>
      </c>
      <c r="I548">
        <v>56</v>
      </c>
      <c r="M548" s="8"/>
    </row>
    <row r="549" spans="1:13" x14ac:dyDescent="0.25">
      <c r="F549" s="8"/>
      <c r="G549" s="8"/>
      <c r="M549" s="8"/>
    </row>
    <row r="550" spans="1:13" x14ac:dyDescent="0.25">
      <c r="A550" t="s">
        <v>537</v>
      </c>
      <c r="B550">
        <v>44231</v>
      </c>
      <c r="C550">
        <v>0.93972586192018304</v>
      </c>
      <c r="D550" t="s">
        <v>2180</v>
      </c>
      <c r="E550" t="s">
        <v>2891</v>
      </c>
      <c r="F550" s="8" t="s">
        <v>2719</v>
      </c>
      <c r="G550" s="8" t="s">
        <v>1012</v>
      </c>
      <c r="H550">
        <v>12478</v>
      </c>
      <c r="I550">
        <v>13</v>
      </c>
      <c r="M550" s="8"/>
    </row>
    <row r="551" spans="1:13" x14ac:dyDescent="0.25">
      <c r="A551" t="s">
        <v>538</v>
      </c>
      <c r="B551">
        <v>44263</v>
      </c>
      <c r="C551">
        <v>7.0005862612266503E-2</v>
      </c>
      <c r="D551" t="s">
        <v>2121</v>
      </c>
      <c r="E551" t="s">
        <v>2721</v>
      </c>
      <c r="F551" s="8" t="s">
        <v>2719</v>
      </c>
      <c r="G551" s="8" t="s">
        <v>1012</v>
      </c>
      <c r="H551">
        <v>12577</v>
      </c>
      <c r="I551">
        <v>84</v>
      </c>
      <c r="M551" s="8"/>
    </row>
    <row r="552" spans="1:13" x14ac:dyDescent="0.25">
      <c r="A552" t="s">
        <v>539</v>
      </c>
      <c r="B552">
        <v>44167</v>
      </c>
      <c r="C552">
        <v>0.73878032346006695</v>
      </c>
      <c r="D552" t="s">
        <v>2075</v>
      </c>
      <c r="E552" t="s">
        <v>2721</v>
      </c>
      <c r="F552" s="8" t="s">
        <v>2719</v>
      </c>
      <c r="G552" s="8" t="s">
        <v>1012</v>
      </c>
      <c r="H552">
        <v>12947</v>
      </c>
      <c r="I552">
        <v>14</v>
      </c>
      <c r="M552" s="8"/>
    </row>
    <row r="553" spans="1:13" x14ac:dyDescent="0.25">
      <c r="A553" t="s">
        <v>540</v>
      </c>
      <c r="B553">
        <v>44362</v>
      </c>
      <c r="C553">
        <v>0.39698773520853298</v>
      </c>
      <c r="D553" t="s">
        <v>2104</v>
      </c>
      <c r="E553" t="s">
        <v>2891</v>
      </c>
      <c r="F553" s="8" t="s">
        <v>2719</v>
      </c>
      <c r="G553" s="8" t="s">
        <v>1012</v>
      </c>
      <c r="H553">
        <v>12463</v>
      </c>
      <c r="I553">
        <v>35</v>
      </c>
      <c r="M553" s="8"/>
    </row>
    <row r="554" spans="1:13" x14ac:dyDescent="0.25">
      <c r="F554" s="8"/>
      <c r="G554" s="8"/>
      <c r="M554" s="8"/>
    </row>
    <row r="555" spans="1:13" x14ac:dyDescent="0.25">
      <c r="A555" t="s">
        <v>541</v>
      </c>
      <c r="B555">
        <v>44114</v>
      </c>
      <c r="C555">
        <v>0.36626444998381402</v>
      </c>
      <c r="D555" t="s">
        <v>2207</v>
      </c>
      <c r="E555" t="s">
        <v>2891</v>
      </c>
      <c r="F555" s="8" t="s">
        <v>2719</v>
      </c>
      <c r="G555" s="8" t="s">
        <v>1012</v>
      </c>
      <c r="H555">
        <v>12281</v>
      </c>
      <c r="I555">
        <v>77</v>
      </c>
      <c r="M555" s="8"/>
    </row>
    <row r="556" spans="1:13" x14ac:dyDescent="0.25">
      <c r="F556" s="8"/>
      <c r="G556" s="8"/>
      <c r="M556" s="8"/>
    </row>
    <row r="557" spans="1:13" x14ac:dyDescent="0.25">
      <c r="A557" t="s">
        <v>542</v>
      </c>
      <c r="B557">
        <v>44145</v>
      </c>
      <c r="C557">
        <v>5.6781333976527397E-2</v>
      </c>
      <c r="D557" t="s">
        <v>2065</v>
      </c>
      <c r="E557" t="s">
        <v>2721</v>
      </c>
      <c r="F557" s="8" t="s">
        <v>2722</v>
      </c>
      <c r="G557" s="8" t="s">
        <v>1012</v>
      </c>
      <c r="H557">
        <v>12410</v>
      </c>
      <c r="I557">
        <v>96</v>
      </c>
      <c r="M557" s="8"/>
    </row>
    <row r="558" spans="1:13" x14ac:dyDescent="0.25">
      <c r="A558" t="s">
        <v>543</v>
      </c>
      <c r="B558">
        <v>44086</v>
      </c>
      <c r="C558">
        <v>0.93088482312090803</v>
      </c>
      <c r="D558" t="s">
        <v>2107</v>
      </c>
      <c r="E558" t="s">
        <v>2721</v>
      </c>
      <c r="F558" s="8" t="s">
        <v>2723</v>
      </c>
      <c r="G558" s="8" t="s">
        <v>1012</v>
      </c>
      <c r="H558">
        <v>12723</v>
      </c>
      <c r="I558">
        <v>85</v>
      </c>
      <c r="M558" s="8"/>
    </row>
    <row r="559" spans="1:13" x14ac:dyDescent="0.25">
      <c r="A559" t="s">
        <v>544</v>
      </c>
      <c r="B559">
        <v>44232</v>
      </c>
      <c r="C559">
        <v>0.31080146702519401</v>
      </c>
      <c r="D559" t="s">
        <v>2046</v>
      </c>
      <c r="E559" t="s">
        <v>2891</v>
      </c>
      <c r="F559" s="8" t="s">
        <v>2723</v>
      </c>
      <c r="G559" s="8" t="s">
        <v>1014</v>
      </c>
      <c r="H559">
        <v>12332</v>
      </c>
      <c r="I559">
        <v>25</v>
      </c>
      <c r="M559" s="8"/>
    </row>
    <row r="560" spans="1:13" x14ac:dyDescent="0.25">
      <c r="A560" t="s">
        <v>545</v>
      </c>
      <c r="B560">
        <v>44026</v>
      </c>
      <c r="C560">
        <v>0.60112617645423805</v>
      </c>
      <c r="D560" t="s">
        <v>2115</v>
      </c>
      <c r="E560" t="s">
        <v>2891</v>
      </c>
      <c r="F560" s="8" t="s">
        <v>2722</v>
      </c>
      <c r="G560" s="8" t="s">
        <v>1013</v>
      </c>
      <c r="H560">
        <v>12341</v>
      </c>
      <c r="I560">
        <v>16</v>
      </c>
      <c r="M560" s="8"/>
    </row>
    <row r="561" spans="1:13" x14ac:dyDescent="0.25">
      <c r="A561" t="s">
        <v>546</v>
      </c>
      <c r="B561">
        <v>44045</v>
      </c>
      <c r="C561">
        <v>0.75929440769689305</v>
      </c>
      <c r="D561" t="s">
        <v>2199</v>
      </c>
      <c r="E561" t="s">
        <v>2891</v>
      </c>
      <c r="F561" s="8" t="s">
        <v>2722</v>
      </c>
      <c r="G561" s="8" t="s">
        <v>1013</v>
      </c>
      <c r="H561">
        <v>12713</v>
      </c>
      <c r="I561">
        <v>74</v>
      </c>
      <c r="M561" s="8"/>
    </row>
    <row r="562" spans="1:13" x14ac:dyDescent="0.25">
      <c r="A562" t="s">
        <v>547</v>
      </c>
      <c r="B562">
        <v>44292</v>
      </c>
      <c r="C562">
        <v>0.404991532616572</v>
      </c>
      <c r="D562" t="s">
        <v>2101</v>
      </c>
      <c r="E562" t="s">
        <v>2891</v>
      </c>
      <c r="F562" s="8" t="s">
        <v>2722</v>
      </c>
      <c r="G562" s="8" t="s">
        <v>1014</v>
      </c>
      <c r="H562">
        <v>12435</v>
      </c>
      <c r="I562">
        <v>71</v>
      </c>
      <c r="M562" s="8"/>
    </row>
    <row r="563" spans="1:13" x14ac:dyDescent="0.25">
      <c r="A563" t="s">
        <v>548</v>
      </c>
      <c r="B563">
        <v>44227</v>
      </c>
      <c r="C563">
        <v>0.48028740234108802</v>
      </c>
      <c r="D563" t="s">
        <v>2171</v>
      </c>
      <c r="E563" t="s">
        <v>2891</v>
      </c>
      <c r="F563" s="8" t="s">
        <v>2722</v>
      </c>
      <c r="G563" s="8" t="s">
        <v>1014</v>
      </c>
      <c r="H563">
        <v>12714</v>
      </c>
      <c r="I563">
        <v>18</v>
      </c>
      <c r="M563" s="8"/>
    </row>
    <row r="564" spans="1:13" x14ac:dyDescent="0.25">
      <c r="A564" t="s">
        <v>549</v>
      </c>
      <c r="B564">
        <v>44279</v>
      </c>
      <c r="C564">
        <v>0.49687555353910001</v>
      </c>
      <c r="D564" t="s">
        <v>2081</v>
      </c>
      <c r="E564" t="s">
        <v>2891</v>
      </c>
      <c r="F564" s="8" t="s">
        <v>2724</v>
      </c>
      <c r="G564" s="8" t="s">
        <v>1014</v>
      </c>
      <c r="H564">
        <v>12964</v>
      </c>
      <c r="I564">
        <v>63</v>
      </c>
      <c r="M564" s="8"/>
    </row>
    <row r="565" spans="1:13" x14ac:dyDescent="0.25">
      <c r="A565" t="s">
        <v>550</v>
      </c>
      <c r="B565">
        <v>44301</v>
      </c>
      <c r="C565">
        <v>0.22790348112315201</v>
      </c>
      <c r="D565" t="s">
        <v>2154</v>
      </c>
      <c r="E565" t="s">
        <v>2721</v>
      </c>
      <c r="F565" s="8" t="s">
        <v>2709</v>
      </c>
      <c r="G565" s="8" t="s">
        <v>1014</v>
      </c>
      <c r="H565">
        <v>12563</v>
      </c>
      <c r="I565">
        <v>13</v>
      </c>
      <c r="M565" s="8"/>
    </row>
    <row r="566" spans="1:13" x14ac:dyDescent="0.25">
      <c r="A566" t="s">
        <v>551</v>
      </c>
      <c r="B566">
        <v>44293</v>
      </c>
      <c r="C566">
        <v>0.19945146783728701</v>
      </c>
      <c r="D566" t="s">
        <v>2160</v>
      </c>
      <c r="E566" t="s">
        <v>2721</v>
      </c>
      <c r="F566" s="8" t="s">
        <v>2725</v>
      </c>
      <c r="G566" s="8" t="s">
        <v>1013</v>
      </c>
      <c r="H566">
        <v>12942</v>
      </c>
      <c r="I566">
        <v>84</v>
      </c>
      <c r="M566" s="8"/>
    </row>
    <row r="567" spans="1:13" x14ac:dyDescent="0.25">
      <c r="A567" t="s">
        <v>552</v>
      </c>
      <c r="B567">
        <v>44209</v>
      </c>
      <c r="C567">
        <v>0.97751461454367905</v>
      </c>
      <c r="D567" t="s">
        <v>2059</v>
      </c>
      <c r="E567" t="s">
        <v>2891</v>
      </c>
      <c r="F567" s="8" t="s">
        <v>2726</v>
      </c>
      <c r="G567" s="8" t="s">
        <v>1013</v>
      </c>
      <c r="H567">
        <v>12692</v>
      </c>
      <c r="I567">
        <v>36</v>
      </c>
      <c r="M567" s="8"/>
    </row>
    <row r="568" spans="1:13" x14ac:dyDescent="0.25">
      <c r="A568" t="s">
        <v>553</v>
      </c>
      <c r="B568">
        <v>44276</v>
      </c>
      <c r="C568">
        <v>0.95567071051876795</v>
      </c>
      <c r="D568" t="s">
        <v>2071</v>
      </c>
      <c r="E568" t="s">
        <v>2721</v>
      </c>
      <c r="F568" s="8" t="s">
        <v>2726</v>
      </c>
      <c r="G568" s="8" t="s">
        <v>1013</v>
      </c>
      <c r="H568">
        <v>12377</v>
      </c>
      <c r="I568">
        <v>55</v>
      </c>
      <c r="M568" s="8"/>
    </row>
    <row r="569" spans="1:13" x14ac:dyDescent="0.25">
      <c r="A569" t="s">
        <v>554</v>
      </c>
      <c r="B569">
        <v>44020</v>
      </c>
      <c r="C569">
        <v>0.51694801686943603</v>
      </c>
      <c r="D569" t="s">
        <v>2140</v>
      </c>
      <c r="E569" t="s">
        <v>2891</v>
      </c>
      <c r="F569" s="8" t="s">
        <v>2727</v>
      </c>
      <c r="G569" s="8" t="s">
        <v>1013</v>
      </c>
      <c r="H569">
        <v>12894</v>
      </c>
      <c r="I569">
        <v>97</v>
      </c>
      <c r="M569" s="8"/>
    </row>
    <row r="570" spans="1:13" x14ac:dyDescent="0.25">
      <c r="A570" t="s">
        <v>555</v>
      </c>
      <c r="B570">
        <v>44214</v>
      </c>
      <c r="C570">
        <v>0.63592604442774903</v>
      </c>
      <c r="D570" t="s">
        <v>2111</v>
      </c>
      <c r="E570" t="s">
        <v>2721</v>
      </c>
      <c r="F570" s="8" t="s">
        <v>2728</v>
      </c>
      <c r="G570" s="8" t="s">
        <v>1013</v>
      </c>
      <c r="H570">
        <v>12841</v>
      </c>
      <c r="I570">
        <v>39</v>
      </c>
      <c r="M570" s="8"/>
    </row>
    <row r="571" spans="1:13" x14ac:dyDescent="0.25">
      <c r="A571" t="s">
        <v>556</v>
      </c>
      <c r="B571">
        <v>44308</v>
      </c>
      <c r="C571">
        <v>8.6014618197745807E-2</v>
      </c>
      <c r="D571" t="s">
        <v>2158</v>
      </c>
      <c r="E571" t="s">
        <v>2721</v>
      </c>
      <c r="F571" s="8" t="s">
        <v>2728</v>
      </c>
      <c r="G571" s="8" t="s">
        <v>1012</v>
      </c>
      <c r="H571">
        <v>12340</v>
      </c>
      <c r="I571">
        <v>29</v>
      </c>
      <c r="M571" s="8"/>
    </row>
    <row r="572" spans="1:13" x14ac:dyDescent="0.25">
      <c r="A572" t="s">
        <v>557</v>
      </c>
      <c r="B572">
        <v>44245</v>
      </c>
      <c r="C572">
        <v>4.1069674556263501E-2</v>
      </c>
      <c r="D572" t="s">
        <v>2127</v>
      </c>
      <c r="E572" t="s">
        <v>2891</v>
      </c>
      <c r="F572" s="8" t="s">
        <v>2729</v>
      </c>
      <c r="G572" s="8" t="s">
        <v>1012</v>
      </c>
      <c r="H572">
        <v>12545</v>
      </c>
      <c r="I572">
        <v>53</v>
      </c>
      <c r="M572" s="8"/>
    </row>
    <row r="573" spans="1:13" x14ac:dyDescent="0.25">
      <c r="A573" t="s">
        <v>558</v>
      </c>
      <c r="B573">
        <v>44265</v>
      </c>
      <c r="C573">
        <v>0.42824367604435398</v>
      </c>
      <c r="D573" t="s">
        <v>2107</v>
      </c>
      <c r="E573" t="s">
        <v>2721</v>
      </c>
      <c r="F573" s="8" t="s">
        <v>2729</v>
      </c>
      <c r="G573" s="8" t="s">
        <v>1012</v>
      </c>
      <c r="H573">
        <v>12200</v>
      </c>
      <c r="I573">
        <v>64</v>
      </c>
      <c r="M573" s="8"/>
    </row>
    <row r="574" spans="1:13" x14ac:dyDescent="0.25">
      <c r="A574" t="s">
        <v>559</v>
      </c>
      <c r="B574">
        <v>44120</v>
      </c>
      <c r="C574">
        <v>0.31068875852081401</v>
      </c>
      <c r="D574" t="s">
        <v>2110</v>
      </c>
      <c r="E574" t="s">
        <v>2891</v>
      </c>
      <c r="F574" s="8" t="s">
        <v>2729</v>
      </c>
      <c r="G574" s="8" t="s">
        <v>1012</v>
      </c>
      <c r="H574">
        <v>12160</v>
      </c>
      <c r="I574">
        <v>59</v>
      </c>
      <c r="M574" s="8"/>
    </row>
    <row r="575" spans="1:13" x14ac:dyDescent="0.25">
      <c r="A575" t="s">
        <v>560</v>
      </c>
      <c r="B575">
        <v>44061</v>
      </c>
      <c r="C575">
        <v>8.2779235815589297E-2</v>
      </c>
      <c r="D575" t="s">
        <v>2156</v>
      </c>
      <c r="E575" t="s">
        <v>2721</v>
      </c>
      <c r="F575" s="8" t="s">
        <v>2729</v>
      </c>
      <c r="G575" s="8" t="s">
        <v>1012</v>
      </c>
      <c r="H575">
        <v>12247</v>
      </c>
      <c r="I575">
        <v>18</v>
      </c>
      <c r="M575" s="8"/>
    </row>
    <row r="576" spans="1:13" x14ac:dyDescent="0.25">
      <c r="A576" t="s">
        <v>561</v>
      </c>
      <c r="B576">
        <v>44355</v>
      </c>
      <c r="C576">
        <v>0.61781447178280002</v>
      </c>
      <c r="D576" t="s">
        <v>2028</v>
      </c>
      <c r="E576" t="s">
        <v>2721</v>
      </c>
      <c r="F576" s="8" t="s">
        <v>2730</v>
      </c>
      <c r="G576" s="8" t="s">
        <v>1012</v>
      </c>
      <c r="H576">
        <v>12207</v>
      </c>
      <c r="I576">
        <v>25</v>
      </c>
      <c r="M576" s="8"/>
    </row>
    <row r="577" spans="1:13" x14ac:dyDescent="0.25">
      <c r="A577" t="s">
        <v>562</v>
      </c>
      <c r="B577">
        <v>44277</v>
      </c>
      <c r="C577">
        <v>3.2027682322294901E-2</v>
      </c>
      <c r="D577" t="s">
        <v>2198</v>
      </c>
      <c r="E577" t="s">
        <v>2891</v>
      </c>
      <c r="F577" s="8" t="s">
        <v>2730</v>
      </c>
      <c r="G577" s="8" t="s">
        <v>1012</v>
      </c>
      <c r="H577">
        <v>12591</v>
      </c>
      <c r="I577">
        <v>11</v>
      </c>
      <c r="M577" s="8"/>
    </row>
    <row r="578" spans="1:13" x14ac:dyDescent="0.25">
      <c r="A578" t="s">
        <v>563</v>
      </c>
      <c r="B578">
        <v>44189</v>
      </c>
      <c r="C578">
        <v>0.98614429067508103</v>
      </c>
      <c r="D578" t="s">
        <v>2188</v>
      </c>
      <c r="E578" t="s">
        <v>2721</v>
      </c>
      <c r="F578" s="8" t="s">
        <v>2731</v>
      </c>
      <c r="G578" s="8" t="s">
        <v>1013</v>
      </c>
      <c r="H578">
        <v>12743</v>
      </c>
      <c r="I578">
        <v>48</v>
      </c>
      <c r="M578" s="8"/>
    </row>
    <row r="579" spans="1:13" x14ac:dyDescent="0.25">
      <c r="A579" t="s">
        <v>564</v>
      </c>
      <c r="B579">
        <v>44257</v>
      </c>
      <c r="C579">
        <v>0.74116415088391596</v>
      </c>
      <c r="D579" t="s">
        <v>2190</v>
      </c>
      <c r="E579" t="s">
        <v>2721</v>
      </c>
      <c r="F579" s="8" t="s">
        <v>2731</v>
      </c>
      <c r="G579" s="8" t="s">
        <v>1013</v>
      </c>
      <c r="H579">
        <v>12314</v>
      </c>
      <c r="I579">
        <v>12</v>
      </c>
      <c r="M579" s="8"/>
    </row>
    <row r="580" spans="1:13" x14ac:dyDescent="0.25">
      <c r="F580" s="8"/>
      <c r="G580" s="8"/>
      <c r="M580" s="8"/>
    </row>
    <row r="581" spans="1:13" x14ac:dyDescent="0.25">
      <c r="A581" t="s">
        <v>565</v>
      </c>
      <c r="B581">
        <v>44235</v>
      </c>
      <c r="C581">
        <v>0.79144474592388603</v>
      </c>
      <c r="D581" t="s">
        <v>2120</v>
      </c>
      <c r="E581" t="s">
        <v>2721</v>
      </c>
      <c r="F581" s="8" t="s">
        <v>2731</v>
      </c>
      <c r="G581" s="8" t="s">
        <v>1012</v>
      </c>
      <c r="H581">
        <v>12682</v>
      </c>
      <c r="I581">
        <v>91</v>
      </c>
      <c r="M581" s="8"/>
    </row>
    <row r="582" spans="1:13" x14ac:dyDescent="0.25">
      <c r="A582" t="s">
        <v>566</v>
      </c>
      <c r="B582">
        <v>44057</v>
      </c>
      <c r="C582">
        <v>0.63277506080928403</v>
      </c>
      <c r="D582" t="s">
        <v>2060</v>
      </c>
      <c r="E582" t="s">
        <v>2891</v>
      </c>
      <c r="F582" s="8" t="s">
        <v>2731</v>
      </c>
      <c r="G582" s="8" t="s">
        <v>1012</v>
      </c>
      <c r="H582">
        <v>12807</v>
      </c>
      <c r="I582">
        <v>100</v>
      </c>
      <c r="M582" s="8"/>
    </row>
    <row r="583" spans="1:13" x14ac:dyDescent="0.25">
      <c r="A583" t="s">
        <v>567</v>
      </c>
      <c r="B583">
        <v>44306</v>
      </c>
      <c r="C583">
        <v>0.38217118298772601</v>
      </c>
      <c r="D583" t="s">
        <v>2187</v>
      </c>
      <c r="E583" t="s">
        <v>2891</v>
      </c>
      <c r="F583" s="8" t="s">
        <v>2731</v>
      </c>
      <c r="G583" s="8" t="s">
        <v>1012</v>
      </c>
      <c r="H583">
        <v>12761</v>
      </c>
      <c r="I583">
        <v>53</v>
      </c>
      <c r="M583" s="8"/>
    </row>
    <row r="584" spans="1:13" x14ac:dyDescent="0.25">
      <c r="A584" t="s">
        <v>568</v>
      </c>
      <c r="B584">
        <v>44073</v>
      </c>
      <c r="C584">
        <v>0.60077508010135805</v>
      </c>
      <c r="D584" t="s">
        <v>2212</v>
      </c>
      <c r="E584" t="s">
        <v>2721</v>
      </c>
      <c r="F584" s="8" t="s">
        <v>2731</v>
      </c>
      <c r="G584" s="8" t="s">
        <v>1012</v>
      </c>
      <c r="H584">
        <v>12931</v>
      </c>
      <c r="I584">
        <v>65</v>
      </c>
      <c r="M584" s="8"/>
    </row>
    <row r="585" spans="1:13" x14ac:dyDescent="0.25">
      <c r="A585" t="s">
        <v>569</v>
      </c>
      <c r="B585">
        <v>44060</v>
      </c>
      <c r="C585">
        <v>0.33797232817528799</v>
      </c>
      <c r="D585" t="s">
        <v>2213</v>
      </c>
      <c r="E585" t="s">
        <v>2721</v>
      </c>
      <c r="F585" s="8" t="s">
        <v>2731</v>
      </c>
      <c r="G585" s="8" t="s">
        <v>1012</v>
      </c>
      <c r="H585">
        <v>12313</v>
      </c>
      <c r="I585">
        <v>38</v>
      </c>
      <c r="M585" s="8"/>
    </row>
    <row r="586" spans="1:13" x14ac:dyDescent="0.25">
      <c r="A586" t="s">
        <v>570</v>
      </c>
      <c r="B586">
        <v>44196</v>
      </c>
      <c r="C586">
        <v>0.57670947897629699</v>
      </c>
      <c r="D586" t="s">
        <v>2121</v>
      </c>
      <c r="E586" t="s">
        <v>2721</v>
      </c>
      <c r="F586" s="8" t="s">
        <v>2709</v>
      </c>
      <c r="G586" s="8" t="s">
        <v>1012</v>
      </c>
      <c r="H586">
        <v>12256</v>
      </c>
      <c r="I586">
        <v>40</v>
      </c>
      <c r="M586" s="8"/>
    </row>
    <row r="587" spans="1:13" x14ac:dyDescent="0.25">
      <c r="A587" t="s">
        <v>571</v>
      </c>
      <c r="B587">
        <v>44123</v>
      </c>
      <c r="C587">
        <v>5.9885155301439501E-2</v>
      </c>
      <c r="D587" t="s">
        <v>2115</v>
      </c>
      <c r="E587" t="s">
        <v>2891</v>
      </c>
      <c r="F587" s="8" t="s">
        <v>2709</v>
      </c>
      <c r="G587" s="8" t="s">
        <v>1012</v>
      </c>
      <c r="H587">
        <v>12588</v>
      </c>
      <c r="I587">
        <v>93</v>
      </c>
      <c r="M587" s="8"/>
    </row>
    <row r="588" spans="1:13" x14ac:dyDescent="0.25">
      <c r="A588" t="s">
        <v>572</v>
      </c>
      <c r="B588">
        <v>44316</v>
      </c>
      <c r="C588">
        <v>0.88769727512716501</v>
      </c>
      <c r="D588" t="s">
        <v>2046</v>
      </c>
      <c r="E588" t="s">
        <v>2721</v>
      </c>
      <c r="F588" s="8" t="s">
        <v>2709</v>
      </c>
      <c r="G588" s="8" t="s">
        <v>1012</v>
      </c>
      <c r="H588">
        <v>12668</v>
      </c>
      <c r="I588">
        <v>13</v>
      </c>
      <c r="M588" s="8"/>
    </row>
    <row r="589" spans="1:13" x14ac:dyDescent="0.25">
      <c r="A589" t="s">
        <v>573</v>
      </c>
      <c r="B589">
        <v>44059</v>
      </c>
      <c r="C589">
        <v>0.61731089396545102</v>
      </c>
      <c r="D589" t="s">
        <v>2195</v>
      </c>
      <c r="E589" t="s">
        <v>2721</v>
      </c>
      <c r="F589" s="8" t="s">
        <v>2709</v>
      </c>
      <c r="G589" s="8" t="s">
        <v>1012</v>
      </c>
      <c r="H589">
        <v>12956</v>
      </c>
      <c r="I589">
        <v>44</v>
      </c>
      <c r="M589" s="8"/>
    </row>
    <row r="590" spans="1:13" x14ac:dyDescent="0.25">
      <c r="A590" t="s">
        <v>574</v>
      </c>
      <c r="B590">
        <v>44173</v>
      </c>
      <c r="C590">
        <v>0.49089610113455001</v>
      </c>
      <c r="D590" t="s">
        <v>2152</v>
      </c>
      <c r="E590" t="s">
        <v>2721</v>
      </c>
      <c r="F590" s="8" t="s">
        <v>2732</v>
      </c>
      <c r="G590" s="8" t="s">
        <v>1012</v>
      </c>
      <c r="H590">
        <v>12356</v>
      </c>
      <c r="I590">
        <v>67</v>
      </c>
      <c r="M590" s="8"/>
    </row>
    <row r="591" spans="1:13" x14ac:dyDescent="0.25">
      <c r="A591" t="s">
        <v>575</v>
      </c>
      <c r="B591">
        <v>44139</v>
      </c>
      <c r="C591">
        <v>0.62751375901795703</v>
      </c>
      <c r="D591" t="s">
        <v>2098</v>
      </c>
      <c r="E591" t="s">
        <v>2891</v>
      </c>
      <c r="F591" s="8" t="s">
        <v>2733</v>
      </c>
      <c r="G591" s="8" t="s">
        <v>1012</v>
      </c>
      <c r="H591">
        <v>12852</v>
      </c>
      <c r="I591">
        <v>48</v>
      </c>
      <c r="M591" s="8"/>
    </row>
    <row r="592" spans="1:13" x14ac:dyDescent="0.25">
      <c r="A592" t="s">
        <v>576</v>
      </c>
      <c r="B592">
        <v>44071</v>
      </c>
      <c r="C592">
        <v>3.22450148201971E-2</v>
      </c>
      <c r="D592" t="s">
        <v>2104</v>
      </c>
      <c r="E592" t="s">
        <v>2891</v>
      </c>
      <c r="F592" s="8" t="s">
        <v>2733</v>
      </c>
      <c r="G592" s="8" t="s">
        <v>1014</v>
      </c>
      <c r="H592">
        <v>12408</v>
      </c>
      <c r="I592">
        <v>93</v>
      </c>
      <c r="M592" s="8"/>
    </row>
    <row r="593" spans="1:13" x14ac:dyDescent="0.25">
      <c r="A593" t="s">
        <v>577</v>
      </c>
      <c r="B593">
        <v>44259</v>
      </c>
      <c r="C593">
        <v>0.38474956328404902</v>
      </c>
      <c r="D593" t="s">
        <v>2160</v>
      </c>
      <c r="E593" t="s">
        <v>2721</v>
      </c>
      <c r="F593" s="8" t="s">
        <v>2734</v>
      </c>
      <c r="G593" s="8" t="s">
        <v>1013</v>
      </c>
      <c r="H593">
        <v>12979</v>
      </c>
      <c r="I593">
        <v>31</v>
      </c>
      <c r="M593" s="8"/>
    </row>
    <row r="594" spans="1:13" x14ac:dyDescent="0.25">
      <c r="A594" t="s">
        <v>578</v>
      </c>
      <c r="B594">
        <v>44299</v>
      </c>
      <c r="C594">
        <v>0.62405574050006696</v>
      </c>
      <c r="D594" t="s">
        <v>2141</v>
      </c>
      <c r="E594" t="s">
        <v>2891</v>
      </c>
      <c r="F594" s="8" t="s">
        <v>2730</v>
      </c>
      <c r="G594" s="8" t="s">
        <v>1013</v>
      </c>
      <c r="H594">
        <v>12817</v>
      </c>
      <c r="I594">
        <v>15</v>
      </c>
      <c r="M594" s="8"/>
    </row>
    <row r="595" spans="1:13" x14ac:dyDescent="0.25">
      <c r="A595" t="s">
        <v>579</v>
      </c>
      <c r="B595">
        <v>44125</v>
      </c>
      <c r="C595">
        <v>0.36140803420270201</v>
      </c>
      <c r="D595" t="s">
        <v>2188</v>
      </c>
      <c r="E595" t="s">
        <v>2721</v>
      </c>
      <c r="F595" s="8" t="s">
        <v>2735</v>
      </c>
      <c r="G595" s="8" t="s">
        <v>1012</v>
      </c>
      <c r="H595">
        <v>12722</v>
      </c>
      <c r="I595">
        <v>74</v>
      </c>
      <c r="M595" s="8"/>
    </row>
    <row r="596" spans="1:13" x14ac:dyDescent="0.25">
      <c r="A596" t="s">
        <v>580</v>
      </c>
      <c r="B596">
        <v>44152</v>
      </c>
      <c r="C596">
        <v>0.34568819310322502</v>
      </c>
      <c r="D596" t="s">
        <v>2075</v>
      </c>
      <c r="E596" t="s">
        <v>2891</v>
      </c>
      <c r="F596" s="8" t="s">
        <v>2736</v>
      </c>
      <c r="G596" s="8" t="s">
        <v>1012</v>
      </c>
      <c r="H596">
        <v>12465</v>
      </c>
      <c r="I596">
        <v>81</v>
      </c>
      <c r="M596" s="8"/>
    </row>
    <row r="597" spans="1:13" x14ac:dyDescent="0.25">
      <c r="A597" t="s">
        <v>581</v>
      </c>
      <c r="B597">
        <v>44142</v>
      </c>
      <c r="C597">
        <v>0.39888410186678303</v>
      </c>
      <c r="D597" t="s">
        <v>2155</v>
      </c>
      <c r="E597" t="s">
        <v>2891</v>
      </c>
      <c r="F597" s="8" t="s">
        <v>2736</v>
      </c>
      <c r="G597" s="8" t="s">
        <v>1012</v>
      </c>
      <c r="H597">
        <v>12788</v>
      </c>
      <c r="I597">
        <v>10</v>
      </c>
      <c r="M597" s="8"/>
    </row>
    <row r="598" spans="1:13" x14ac:dyDescent="0.25">
      <c r="A598" t="s">
        <v>582</v>
      </c>
      <c r="B598">
        <v>44237</v>
      </c>
      <c r="C598">
        <v>0.34549180548098102</v>
      </c>
      <c r="D598" t="s">
        <v>2122</v>
      </c>
      <c r="E598" t="s">
        <v>2891</v>
      </c>
      <c r="F598" s="8" t="s">
        <v>2736</v>
      </c>
      <c r="G598" s="8" t="s">
        <v>1012</v>
      </c>
      <c r="H598">
        <v>12760</v>
      </c>
      <c r="I598">
        <v>56</v>
      </c>
      <c r="M598" s="8"/>
    </row>
    <row r="599" spans="1:13" x14ac:dyDescent="0.25">
      <c r="A599" t="s">
        <v>583</v>
      </c>
      <c r="B599">
        <v>44021</v>
      </c>
      <c r="C599">
        <v>0.26724472026803198</v>
      </c>
      <c r="D599" t="s">
        <v>2121</v>
      </c>
      <c r="E599" t="s">
        <v>2721</v>
      </c>
      <c r="F599" s="8" t="s">
        <v>2722</v>
      </c>
      <c r="G599" s="8" t="s">
        <v>1012</v>
      </c>
      <c r="H599">
        <v>12592</v>
      </c>
      <c r="I599">
        <v>71</v>
      </c>
      <c r="M599" s="8"/>
    </row>
    <row r="600" spans="1:13" x14ac:dyDescent="0.25">
      <c r="A600" t="s">
        <v>584</v>
      </c>
      <c r="B600">
        <v>44266</v>
      </c>
      <c r="C600">
        <v>0.38304635991866898</v>
      </c>
      <c r="D600" t="s">
        <v>2124</v>
      </c>
      <c r="E600" t="s">
        <v>2891</v>
      </c>
      <c r="F600" s="8" t="s">
        <v>2722</v>
      </c>
      <c r="G600" s="8" t="s">
        <v>1012</v>
      </c>
      <c r="H600">
        <v>12907</v>
      </c>
      <c r="I600">
        <v>37</v>
      </c>
      <c r="M600" s="8"/>
    </row>
    <row r="601" spans="1:13" x14ac:dyDescent="0.25">
      <c r="A601" t="s">
        <v>585</v>
      </c>
      <c r="B601">
        <v>44200</v>
      </c>
      <c r="C601">
        <v>0.77112357941626397</v>
      </c>
      <c r="D601" t="s">
        <v>2114</v>
      </c>
      <c r="E601" t="s">
        <v>2891</v>
      </c>
      <c r="F601" s="8" t="s">
        <v>2722</v>
      </c>
      <c r="G601" s="8" t="s">
        <v>1013</v>
      </c>
      <c r="H601">
        <v>12862</v>
      </c>
      <c r="I601">
        <v>36</v>
      </c>
      <c r="M601" s="8"/>
    </row>
    <row r="602" spans="1:13" x14ac:dyDescent="0.25">
      <c r="A602" t="s">
        <v>586</v>
      </c>
      <c r="B602">
        <v>44076</v>
      </c>
      <c r="C602">
        <v>0.40775081161746302</v>
      </c>
      <c r="D602" t="s">
        <v>2168</v>
      </c>
      <c r="E602" t="s">
        <v>2721</v>
      </c>
      <c r="F602" s="8" t="s">
        <v>2722</v>
      </c>
      <c r="G602" s="8" t="s">
        <v>1013</v>
      </c>
      <c r="H602">
        <v>12973</v>
      </c>
      <c r="I602">
        <v>95</v>
      </c>
      <c r="M602" s="8"/>
    </row>
    <row r="603" spans="1:13" x14ac:dyDescent="0.25">
      <c r="A603" t="s">
        <v>587</v>
      </c>
      <c r="B603">
        <v>44220</v>
      </c>
      <c r="C603">
        <v>0.94974392719525202</v>
      </c>
      <c r="D603" t="s">
        <v>2132</v>
      </c>
      <c r="E603" t="s">
        <v>2891</v>
      </c>
      <c r="F603" s="8" t="s">
        <v>2722</v>
      </c>
      <c r="G603" s="8" t="s">
        <v>1013</v>
      </c>
      <c r="H603">
        <v>12739</v>
      </c>
      <c r="I603">
        <v>28</v>
      </c>
      <c r="M603" s="8"/>
    </row>
    <row r="604" spans="1:13" x14ac:dyDescent="0.25">
      <c r="A604" t="s">
        <v>588</v>
      </c>
      <c r="B604">
        <v>44135</v>
      </c>
      <c r="C604">
        <v>0.67281453437519601</v>
      </c>
      <c r="D604" t="s">
        <v>2153</v>
      </c>
      <c r="E604" t="s">
        <v>2891</v>
      </c>
      <c r="F604" s="8" t="s">
        <v>2737</v>
      </c>
      <c r="G604" s="8" t="s">
        <v>1012</v>
      </c>
      <c r="H604">
        <v>12238</v>
      </c>
      <c r="I604">
        <v>68</v>
      </c>
      <c r="M604" s="8"/>
    </row>
    <row r="605" spans="1:13" x14ac:dyDescent="0.25">
      <c r="A605" t="s">
        <v>589</v>
      </c>
      <c r="B605">
        <v>44324</v>
      </c>
      <c r="C605">
        <v>0.98894686479856797</v>
      </c>
      <c r="D605" t="s">
        <v>2210</v>
      </c>
      <c r="E605" t="s">
        <v>2721</v>
      </c>
      <c r="F605" s="8" t="s">
        <v>2737</v>
      </c>
      <c r="G605" s="8" t="s">
        <v>1013</v>
      </c>
      <c r="H605">
        <v>12967</v>
      </c>
      <c r="I605">
        <v>42</v>
      </c>
      <c r="M605" s="8"/>
    </row>
    <row r="606" spans="1:13" x14ac:dyDescent="0.25">
      <c r="A606" t="s">
        <v>590</v>
      </c>
      <c r="B606">
        <v>44145</v>
      </c>
      <c r="C606">
        <v>0.24817975431024999</v>
      </c>
      <c r="D606" t="s">
        <v>2200</v>
      </c>
      <c r="E606" t="s">
        <v>2891</v>
      </c>
      <c r="F606" s="8" t="s">
        <v>2717</v>
      </c>
      <c r="G606" s="8" t="s">
        <v>1013</v>
      </c>
      <c r="H606">
        <v>12699</v>
      </c>
      <c r="I606">
        <v>75</v>
      </c>
      <c r="M606" s="8"/>
    </row>
    <row r="607" spans="1:13" x14ac:dyDescent="0.25">
      <c r="A607" t="s">
        <v>591</v>
      </c>
      <c r="B607">
        <v>44227</v>
      </c>
      <c r="C607">
        <v>3.5564894259650301E-2</v>
      </c>
      <c r="D607" t="s">
        <v>2103</v>
      </c>
      <c r="E607" t="s">
        <v>2891</v>
      </c>
      <c r="F607" s="8" t="s">
        <v>2717</v>
      </c>
      <c r="G607" s="8" t="s">
        <v>1012</v>
      </c>
      <c r="H607">
        <v>12952</v>
      </c>
      <c r="I607">
        <v>48</v>
      </c>
      <c r="M607" s="8"/>
    </row>
    <row r="608" spans="1:13" x14ac:dyDescent="0.25">
      <c r="A608" t="s">
        <v>592</v>
      </c>
      <c r="B608">
        <v>44132</v>
      </c>
      <c r="C608">
        <v>0.92878387807669105</v>
      </c>
      <c r="D608" t="s">
        <v>2065</v>
      </c>
      <c r="E608" t="s">
        <v>2891</v>
      </c>
      <c r="F608" s="8" t="s">
        <v>2738</v>
      </c>
      <c r="G608" s="8" t="s">
        <v>1012</v>
      </c>
      <c r="H608">
        <v>12428</v>
      </c>
      <c r="I608">
        <v>70</v>
      </c>
      <c r="M608" s="8"/>
    </row>
    <row r="609" spans="1:13" x14ac:dyDescent="0.25">
      <c r="A609" t="s">
        <v>593</v>
      </c>
      <c r="B609">
        <v>44198</v>
      </c>
      <c r="C609">
        <v>0.74408135564561195</v>
      </c>
      <c r="D609" t="s">
        <v>2086</v>
      </c>
      <c r="E609" t="s">
        <v>2721</v>
      </c>
      <c r="F609" s="8" t="s">
        <v>2732</v>
      </c>
      <c r="G609" s="8" t="s">
        <v>1013</v>
      </c>
      <c r="H609">
        <v>12456</v>
      </c>
      <c r="I609">
        <v>51</v>
      </c>
      <c r="M609" s="8"/>
    </row>
    <row r="610" spans="1:13" x14ac:dyDescent="0.25">
      <c r="A610" t="s">
        <v>594</v>
      </c>
      <c r="B610">
        <v>44186</v>
      </c>
      <c r="C610">
        <v>0.667942851748769</v>
      </c>
      <c r="D610" t="s">
        <v>2088</v>
      </c>
      <c r="E610" t="s">
        <v>2891</v>
      </c>
      <c r="F610" s="8" t="s">
        <v>2739</v>
      </c>
      <c r="G610" s="8" t="s">
        <v>1014</v>
      </c>
      <c r="H610">
        <v>12145</v>
      </c>
      <c r="I610">
        <v>29</v>
      </c>
      <c r="M610" s="8"/>
    </row>
    <row r="611" spans="1:13" x14ac:dyDescent="0.25">
      <c r="A611" t="s">
        <v>595</v>
      </c>
      <c r="B611">
        <v>44140</v>
      </c>
      <c r="C611">
        <v>0.52333561810315399</v>
      </c>
      <c r="D611" t="s">
        <v>2058</v>
      </c>
      <c r="E611" t="s">
        <v>2891</v>
      </c>
      <c r="F611" s="8" t="s">
        <v>2740</v>
      </c>
      <c r="G611" s="8" t="s">
        <v>1012</v>
      </c>
      <c r="H611">
        <v>12929</v>
      </c>
      <c r="I611">
        <v>20</v>
      </c>
      <c r="M611" s="8"/>
    </row>
    <row r="612" spans="1:13" x14ac:dyDescent="0.25">
      <c r="A612" t="s">
        <v>596</v>
      </c>
      <c r="B612">
        <v>44313</v>
      </c>
      <c r="C612">
        <v>0.68248587335515398</v>
      </c>
      <c r="D612" t="s">
        <v>2214</v>
      </c>
      <c r="E612" t="s">
        <v>2721</v>
      </c>
      <c r="F612" s="8" t="s">
        <v>2740</v>
      </c>
      <c r="G612" s="8" t="s">
        <v>1012</v>
      </c>
      <c r="H612">
        <v>12935</v>
      </c>
      <c r="I612">
        <v>90</v>
      </c>
      <c r="M612" s="8"/>
    </row>
    <row r="613" spans="1:13" x14ac:dyDescent="0.25">
      <c r="A613" t="s">
        <v>597</v>
      </c>
      <c r="B613">
        <v>44101</v>
      </c>
      <c r="C613">
        <v>0.41516320595863598</v>
      </c>
      <c r="D613" t="s">
        <v>2179</v>
      </c>
      <c r="E613" t="s">
        <v>2891</v>
      </c>
      <c r="F613" s="8" t="s">
        <v>2722</v>
      </c>
      <c r="G613" s="8" t="s">
        <v>1012</v>
      </c>
      <c r="H613">
        <v>13037</v>
      </c>
      <c r="I613">
        <v>41</v>
      </c>
      <c r="M613" s="8"/>
    </row>
    <row r="614" spans="1:13" x14ac:dyDescent="0.25">
      <c r="A614" t="s">
        <v>598</v>
      </c>
      <c r="B614">
        <v>44064</v>
      </c>
      <c r="C614">
        <v>0.116171225741411</v>
      </c>
      <c r="D614" t="s">
        <v>2039</v>
      </c>
      <c r="E614" t="s">
        <v>2721</v>
      </c>
      <c r="F614" s="8" t="s">
        <v>2709</v>
      </c>
      <c r="G614" s="8" t="s">
        <v>1014</v>
      </c>
      <c r="H614">
        <v>12170</v>
      </c>
      <c r="I614">
        <v>98</v>
      </c>
      <c r="M614" s="8"/>
    </row>
    <row r="615" spans="1:13" x14ac:dyDescent="0.25">
      <c r="A615" t="s">
        <v>599</v>
      </c>
      <c r="B615">
        <v>44270</v>
      </c>
      <c r="C615">
        <v>0.57439237642254903</v>
      </c>
      <c r="D615" t="s">
        <v>2084</v>
      </c>
      <c r="E615" t="s">
        <v>2891</v>
      </c>
      <c r="F615" s="8" t="s">
        <v>2709</v>
      </c>
      <c r="G615" s="8" t="s">
        <v>1013</v>
      </c>
      <c r="H615">
        <v>12958</v>
      </c>
      <c r="I615">
        <v>99</v>
      </c>
      <c r="M615" s="8"/>
    </row>
    <row r="616" spans="1:13" x14ac:dyDescent="0.25">
      <c r="A616" t="s">
        <v>600</v>
      </c>
      <c r="B616">
        <v>44275</v>
      </c>
      <c r="C616">
        <v>0.75021572131680903</v>
      </c>
      <c r="D616" t="s">
        <v>2054</v>
      </c>
      <c r="E616" t="s">
        <v>2891</v>
      </c>
      <c r="F616" s="8" t="s">
        <v>2709</v>
      </c>
      <c r="G616" s="8" t="s">
        <v>1013</v>
      </c>
      <c r="H616">
        <v>12712</v>
      </c>
      <c r="I616">
        <v>97</v>
      </c>
      <c r="M616" s="8"/>
    </row>
    <row r="617" spans="1:13" x14ac:dyDescent="0.25">
      <c r="A617" t="s">
        <v>601</v>
      </c>
      <c r="B617">
        <v>44331</v>
      </c>
      <c r="C617">
        <v>0.860945101070552</v>
      </c>
      <c r="D617" t="s">
        <v>2066</v>
      </c>
      <c r="E617" t="s">
        <v>2721</v>
      </c>
      <c r="F617" s="8" t="s">
        <v>2741</v>
      </c>
      <c r="G617" s="8" t="s">
        <v>1013</v>
      </c>
      <c r="H617">
        <v>12805</v>
      </c>
      <c r="I617">
        <v>28</v>
      </c>
      <c r="M617" s="8"/>
    </row>
    <row r="618" spans="1:13" x14ac:dyDescent="0.25">
      <c r="A618" t="s">
        <v>602</v>
      </c>
      <c r="B618">
        <v>44288</v>
      </c>
      <c r="C618">
        <v>0.84300068815516904</v>
      </c>
      <c r="D618" t="s">
        <v>2103</v>
      </c>
      <c r="E618" t="s">
        <v>2721</v>
      </c>
      <c r="F618" s="8" t="s">
        <v>2741</v>
      </c>
      <c r="G618" s="8" t="s">
        <v>1012</v>
      </c>
      <c r="H618">
        <v>12459</v>
      </c>
      <c r="I618">
        <v>58</v>
      </c>
      <c r="M618" s="8"/>
    </row>
    <row r="619" spans="1:13" x14ac:dyDescent="0.25">
      <c r="A619" t="s">
        <v>603</v>
      </c>
      <c r="B619">
        <v>44023</v>
      </c>
      <c r="C619">
        <v>0.86530086610035695</v>
      </c>
      <c r="D619" t="s">
        <v>2104</v>
      </c>
      <c r="E619" t="s">
        <v>2891</v>
      </c>
      <c r="F619" s="8" t="s">
        <v>2741</v>
      </c>
      <c r="G619" s="8" t="s">
        <v>1012</v>
      </c>
      <c r="H619">
        <v>12198</v>
      </c>
      <c r="I619" t="s">
        <v>2849</v>
      </c>
      <c r="M619" s="8"/>
    </row>
    <row r="620" spans="1:13" x14ac:dyDescent="0.25">
      <c r="A620" t="s">
        <v>604</v>
      </c>
      <c r="B620">
        <v>44146</v>
      </c>
      <c r="C620">
        <v>0.849565907324208</v>
      </c>
      <c r="D620" t="s">
        <v>2171</v>
      </c>
      <c r="E620" t="s">
        <v>2721</v>
      </c>
      <c r="F620" s="8" t="s">
        <v>2742</v>
      </c>
      <c r="G620" s="8" t="s">
        <v>1012</v>
      </c>
      <c r="H620">
        <v>13115</v>
      </c>
      <c r="I620">
        <v>11</v>
      </c>
      <c r="M620" s="8"/>
    </row>
    <row r="621" spans="1:13" x14ac:dyDescent="0.25">
      <c r="F621" s="8"/>
      <c r="G621" s="8"/>
      <c r="M621" s="8"/>
    </row>
    <row r="622" spans="1:13" x14ac:dyDescent="0.25">
      <c r="A622" t="s">
        <v>605</v>
      </c>
      <c r="B622">
        <v>44025</v>
      </c>
      <c r="C622">
        <v>0.63914442242616998</v>
      </c>
      <c r="D622" t="s">
        <v>2095</v>
      </c>
      <c r="E622" t="s">
        <v>2721</v>
      </c>
      <c r="F622" s="8" t="s">
        <v>2730</v>
      </c>
      <c r="G622" s="8" t="s">
        <v>1014</v>
      </c>
      <c r="H622">
        <v>12266</v>
      </c>
      <c r="I622">
        <v>77</v>
      </c>
      <c r="M622" s="8"/>
    </row>
    <row r="623" spans="1:13" x14ac:dyDescent="0.25">
      <c r="A623" t="s">
        <v>606</v>
      </c>
      <c r="B623">
        <v>44000</v>
      </c>
      <c r="C623">
        <v>0.89245687203447399</v>
      </c>
      <c r="D623" t="s">
        <v>2103</v>
      </c>
      <c r="E623" t="s">
        <v>2891</v>
      </c>
      <c r="F623" s="8" t="s">
        <v>2717</v>
      </c>
      <c r="G623" s="8" t="s">
        <v>1014</v>
      </c>
      <c r="H623">
        <v>12895</v>
      </c>
      <c r="I623">
        <v>78</v>
      </c>
      <c r="M623" s="8"/>
    </row>
    <row r="624" spans="1:13" x14ac:dyDescent="0.25">
      <c r="A624" t="s">
        <v>607</v>
      </c>
      <c r="B624">
        <v>44145</v>
      </c>
      <c r="C624">
        <v>0.72872505067925797</v>
      </c>
      <c r="D624" t="s">
        <v>2051</v>
      </c>
      <c r="E624" t="s">
        <v>2721</v>
      </c>
      <c r="F624" s="8" t="s">
        <v>2743</v>
      </c>
      <c r="G624" s="8" t="s">
        <v>1012</v>
      </c>
      <c r="H624">
        <v>12628</v>
      </c>
      <c r="I624">
        <v>99</v>
      </c>
      <c r="M624" s="8"/>
    </row>
    <row r="625" spans="1:13" x14ac:dyDescent="0.25">
      <c r="A625" t="s">
        <v>608</v>
      </c>
      <c r="B625">
        <v>44182</v>
      </c>
      <c r="C625">
        <v>0.238191027709338</v>
      </c>
      <c r="D625" t="s">
        <v>2163</v>
      </c>
      <c r="E625" t="s">
        <v>2721</v>
      </c>
      <c r="F625" s="8" t="s">
        <v>2732</v>
      </c>
      <c r="G625" s="8" t="s">
        <v>1013</v>
      </c>
      <c r="H625">
        <v>12491</v>
      </c>
      <c r="I625">
        <v>36</v>
      </c>
      <c r="M625" s="8"/>
    </row>
    <row r="626" spans="1:13" x14ac:dyDescent="0.25">
      <c r="A626" t="s">
        <v>609</v>
      </c>
      <c r="B626">
        <v>44276</v>
      </c>
      <c r="C626">
        <v>0.106964028136359</v>
      </c>
      <c r="D626" t="s">
        <v>2173</v>
      </c>
      <c r="E626" t="s">
        <v>2721</v>
      </c>
      <c r="F626" s="8" t="s">
        <v>2732</v>
      </c>
      <c r="G626" s="8" t="s">
        <v>1014</v>
      </c>
      <c r="H626">
        <v>12475</v>
      </c>
      <c r="I626">
        <v>62</v>
      </c>
      <c r="M626" s="8"/>
    </row>
    <row r="627" spans="1:13" x14ac:dyDescent="0.25">
      <c r="A627" t="s">
        <v>610</v>
      </c>
      <c r="B627">
        <v>44055</v>
      </c>
      <c r="C627">
        <v>0.63748053010486505</v>
      </c>
      <c r="D627" t="s">
        <v>2080</v>
      </c>
      <c r="E627" t="s">
        <v>2721</v>
      </c>
      <c r="F627" s="8" t="s">
        <v>2732</v>
      </c>
      <c r="G627" s="8" t="s">
        <v>1014</v>
      </c>
      <c r="H627">
        <v>12623</v>
      </c>
      <c r="I627">
        <v>71</v>
      </c>
      <c r="M627" s="8"/>
    </row>
    <row r="628" spans="1:13" x14ac:dyDescent="0.25">
      <c r="F628" s="8"/>
      <c r="G628" s="8"/>
      <c r="M628" s="8"/>
    </row>
    <row r="629" spans="1:13" x14ac:dyDescent="0.25">
      <c r="A629" t="s">
        <v>611</v>
      </c>
      <c r="B629">
        <v>44313</v>
      </c>
      <c r="C629">
        <v>0.18618327573253701</v>
      </c>
      <c r="D629" t="s">
        <v>2031</v>
      </c>
      <c r="E629" t="s">
        <v>2721</v>
      </c>
      <c r="F629" s="8" t="s">
        <v>2732</v>
      </c>
      <c r="G629" s="8" t="s">
        <v>1014</v>
      </c>
      <c r="H629">
        <v>12407</v>
      </c>
      <c r="I629">
        <v>65</v>
      </c>
      <c r="M629" s="8"/>
    </row>
    <row r="630" spans="1:13" x14ac:dyDescent="0.25">
      <c r="A630" t="s">
        <v>612</v>
      </c>
      <c r="B630">
        <v>44270</v>
      </c>
      <c r="C630">
        <v>0.74267245763910605</v>
      </c>
      <c r="D630" t="s">
        <v>2083</v>
      </c>
      <c r="E630" t="s">
        <v>2721</v>
      </c>
      <c r="F630" s="8" t="s">
        <v>2740</v>
      </c>
      <c r="G630" s="8" t="s">
        <v>1012</v>
      </c>
      <c r="H630">
        <v>12973</v>
      </c>
      <c r="I630">
        <v>39</v>
      </c>
      <c r="M630" s="8"/>
    </row>
    <row r="631" spans="1:13" x14ac:dyDescent="0.25">
      <c r="A631" t="s">
        <v>613</v>
      </c>
      <c r="B631">
        <v>44220</v>
      </c>
      <c r="C631">
        <v>0.16999571467387001</v>
      </c>
      <c r="D631" t="s">
        <v>2039</v>
      </c>
      <c r="E631" t="s">
        <v>2891</v>
      </c>
      <c r="F631" s="8" t="s">
        <v>2744</v>
      </c>
      <c r="G631" s="8" t="s">
        <v>1012</v>
      </c>
      <c r="H631">
        <v>12608</v>
      </c>
      <c r="I631">
        <v>96</v>
      </c>
      <c r="M631" s="8"/>
    </row>
    <row r="632" spans="1:13" x14ac:dyDescent="0.25">
      <c r="A632" t="s">
        <v>614</v>
      </c>
      <c r="B632">
        <v>44300</v>
      </c>
      <c r="C632">
        <v>0.52880848556092097</v>
      </c>
      <c r="D632" t="s">
        <v>2215</v>
      </c>
      <c r="E632" t="s">
        <v>2891</v>
      </c>
      <c r="F632" s="8" t="s">
        <v>2744</v>
      </c>
      <c r="G632" s="8" t="s">
        <v>1012</v>
      </c>
      <c r="H632">
        <v>12391</v>
      </c>
      <c r="I632">
        <v>10</v>
      </c>
      <c r="M632" s="8"/>
    </row>
    <row r="633" spans="1:13" x14ac:dyDescent="0.25">
      <c r="A633" t="s">
        <v>615</v>
      </c>
      <c r="B633">
        <v>44207</v>
      </c>
      <c r="C633">
        <v>0.22049300918206299</v>
      </c>
      <c r="D633" t="s">
        <v>2042</v>
      </c>
      <c r="E633" t="s">
        <v>2891</v>
      </c>
      <c r="F633" s="8" t="s">
        <v>2744</v>
      </c>
      <c r="G633" s="8" t="s">
        <v>1012</v>
      </c>
      <c r="H633">
        <v>12210</v>
      </c>
      <c r="I633">
        <v>95</v>
      </c>
      <c r="M633" s="8"/>
    </row>
    <row r="634" spans="1:13" x14ac:dyDescent="0.25">
      <c r="A634" t="s">
        <v>616</v>
      </c>
      <c r="B634">
        <v>44032</v>
      </c>
      <c r="C634">
        <v>0.25504368801793198</v>
      </c>
      <c r="D634" t="s">
        <v>2195</v>
      </c>
      <c r="E634" t="s">
        <v>2891</v>
      </c>
      <c r="F634" s="8" t="s">
        <v>2745</v>
      </c>
      <c r="G634" s="8" t="s">
        <v>1012</v>
      </c>
      <c r="H634">
        <v>12364</v>
      </c>
      <c r="I634">
        <v>58</v>
      </c>
      <c r="M634" s="8"/>
    </row>
    <row r="635" spans="1:13" x14ac:dyDescent="0.25">
      <c r="A635" t="s">
        <v>617</v>
      </c>
      <c r="B635">
        <v>44034</v>
      </c>
      <c r="C635">
        <v>8.3364091850970396E-3</v>
      </c>
      <c r="D635" t="s">
        <v>2103</v>
      </c>
      <c r="E635" t="s">
        <v>2721</v>
      </c>
      <c r="F635" s="8" t="s">
        <v>2745</v>
      </c>
      <c r="G635" s="8" t="s">
        <v>1012</v>
      </c>
      <c r="H635">
        <v>12477</v>
      </c>
      <c r="I635">
        <v>15</v>
      </c>
      <c r="M635" s="8"/>
    </row>
    <row r="636" spans="1:13" x14ac:dyDescent="0.25">
      <c r="A636" t="s">
        <v>618</v>
      </c>
      <c r="B636">
        <v>44332</v>
      </c>
      <c r="C636">
        <v>0.98508825070496397</v>
      </c>
      <c r="D636" t="s">
        <v>2158</v>
      </c>
      <c r="E636" t="s">
        <v>2891</v>
      </c>
      <c r="F636" s="8" t="s">
        <v>2745</v>
      </c>
      <c r="G636" s="8" t="s">
        <v>1012</v>
      </c>
      <c r="H636">
        <v>12374</v>
      </c>
      <c r="I636">
        <v>26</v>
      </c>
      <c r="M636" s="8"/>
    </row>
    <row r="637" spans="1:13" x14ac:dyDescent="0.25">
      <c r="A637" t="s">
        <v>619</v>
      </c>
      <c r="B637">
        <v>44293</v>
      </c>
      <c r="C637">
        <v>1.7971004848242E-2</v>
      </c>
      <c r="D637" t="s">
        <v>2216</v>
      </c>
      <c r="E637" t="s">
        <v>2891</v>
      </c>
      <c r="F637" s="8" t="s">
        <v>2746</v>
      </c>
      <c r="G637" s="8" t="s">
        <v>1014</v>
      </c>
      <c r="H637">
        <v>12651</v>
      </c>
      <c r="I637">
        <v>43</v>
      </c>
      <c r="M637" s="8"/>
    </row>
    <row r="638" spans="1:13" x14ac:dyDescent="0.25">
      <c r="A638" t="s">
        <v>620</v>
      </c>
      <c r="B638">
        <v>44249</v>
      </c>
      <c r="C638">
        <v>0.16850526973187999</v>
      </c>
      <c r="D638" t="s">
        <v>2064</v>
      </c>
      <c r="E638" t="s">
        <v>2721</v>
      </c>
      <c r="F638" s="8" t="s">
        <v>2730</v>
      </c>
      <c r="G638" s="8" t="s">
        <v>1013</v>
      </c>
      <c r="H638">
        <v>12600</v>
      </c>
      <c r="I638">
        <v>97</v>
      </c>
      <c r="M638" s="8"/>
    </row>
    <row r="639" spans="1:13" x14ac:dyDescent="0.25">
      <c r="A639" t="s">
        <v>621</v>
      </c>
      <c r="B639">
        <v>44330</v>
      </c>
      <c r="C639">
        <v>0.434644562160033</v>
      </c>
      <c r="D639" t="s">
        <v>2075</v>
      </c>
      <c r="E639" t="s">
        <v>2721</v>
      </c>
      <c r="F639" s="8" t="s">
        <v>2747</v>
      </c>
      <c r="G639" s="8" t="s">
        <v>1012</v>
      </c>
      <c r="H639">
        <v>12143</v>
      </c>
      <c r="I639">
        <v>20</v>
      </c>
      <c r="M639" s="8"/>
    </row>
    <row r="640" spans="1:13" x14ac:dyDescent="0.25">
      <c r="A640" t="s">
        <v>622</v>
      </c>
      <c r="B640">
        <v>44337</v>
      </c>
      <c r="C640">
        <v>0.44721429957099301</v>
      </c>
      <c r="D640" t="s">
        <v>2095</v>
      </c>
      <c r="E640" t="s">
        <v>2721</v>
      </c>
      <c r="F640" s="8" t="s">
        <v>2747</v>
      </c>
      <c r="G640" s="8" t="s">
        <v>1012</v>
      </c>
      <c r="H640">
        <v>13065</v>
      </c>
      <c r="I640">
        <v>80</v>
      </c>
      <c r="M640" s="8"/>
    </row>
    <row r="641" spans="1:13" x14ac:dyDescent="0.25">
      <c r="A641" t="s">
        <v>623</v>
      </c>
      <c r="B641">
        <v>44246</v>
      </c>
      <c r="C641">
        <v>0.72302460347138797</v>
      </c>
      <c r="D641" t="s">
        <v>2202</v>
      </c>
      <c r="E641" t="s">
        <v>2891</v>
      </c>
      <c r="F641" s="8" t="s">
        <v>2748</v>
      </c>
      <c r="G641" s="8" t="s">
        <v>1012</v>
      </c>
      <c r="H641">
        <v>12733</v>
      </c>
      <c r="I641">
        <v>88</v>
      </c>
      <c r="M641" s="8"/>
    </row>
    <row r="642" spans="1:13" x14ac:dyDescent="0.25">
      <c r="A642" t="s">
        <v>624</v>
      </c>
      <c r="B642">
        <v>44126</v>
      </c>
      <c r="C642">
        <v>0.69036330069048102</v>
      </c>
      <c r="D642" t="s">
        <v>2068</v>
      </c>
      <c r="E642" t="s">
        <v>2891</v>
      </c>
      <c r="F642" s="8" t="s">
        <v>2748</v>
      </c>
      <c r="G642" s="8" t="s">
        <v>1012</v>
      </c>
      <c r="H642">
        <v>12280</v>
      </c>
      <c r="I642">
        <v>31</v>
      </c>
      <c r="M642" s="8"/>
    </row>
    <row r="643" spans="1:13" x14ac:dyDescent="0.25">
      <c r="A643" t="s">
        <v>625</v>
      </c>
      <c r="B643">
        <v>44114</v>
      </c>
      <c r="C643">
        <v>1.9987986687069999E-3</v>
      </c>
      <c r="D643" t="s">
        <v>2139</v>
      </c>
      <c r="E643" t="s">
        <v>2891</v>
      </c>
      <c r="F643" s="8" t="s">
        <v>2748</v>
      </c>
      <c r="G643" s="8" t="s">
        <v>1012</v>
      </c>
      <c r="H643">
        <v>12969</v>
      </c>
      <c r="I643">
        <v>37</v>
      </c>
      <c r="M643" s="8"/>
    </row>
    <row r="644" spans="1:13" x14ac:dyDescent="0.25">
      <c r="A644" t="s">
        <v>626</v>
      </c>
      <c r="B644">
        <v>44114</v>
      </c>
      <c r="C644">
        <v>0.92005520076166802</v>
      </c>
      <c r="D644" t="s">
        <v>2209</v>
      </c>
      <c r="E644" t="s">
        <v>2721</v>
      </c>
      <c r="F644" s="8" t="s">
        <v>2748</v>
      </c>
      <c r="G644" s="8" t="s">
        <v>1012</v>
      </c>
      <c r="H644">
        <v>12491</v>
      </c>
      <c r="I644">
        <v>92</v>
      </c>
      <c r="M644" s="8"/>
    </row>
    <row r="645" spans="1:13" x14ac:dyDescent="0.25">
      <c r="A645" t="s">
        <v>627</v>
      </c>
      <c r="B645">
        <v>44175</v>
      </c>
      <c r="C645">
        <v>0.45193755164536198</v>
      </c>
      <c r="D645" t="s">
        <v>2144</v>
      </c>
      <c r="E645" t="s">
        <v>2891</v>
      </c>
      <c r="F645" s="8" t="s">
        <v>2748</v>
      </c>
      <c r="G645" s="8" t="s">
        <v>1012</v>
      </c>
      <c r="H645">
        <v>12989</v>
      </c>
      <c r="I645">
        <v>22</v>
      </c>
      <c r="M645" s="8"/>
    </row>
    <row r="646" spans="1:13" x14ac:dyDescent="0.25">
      <c r="A646" t="s">
        <v>628</v>
      </c>
      <c r="B646">
        <v>44230</v>
      </c>
      <c r="C646">
        <v>0.57467509888854296</v>
      </c>
      <c r="D646" t="s">
        <v>2121</v>
      </c>
      <c r="E646" t="s">
        <v>2721</v>
      </c>
      <c r="F646" s="8" t="s">
        <v>2713</v>
      </c>
      <c r="G646" s="8" t="s">
        <v>1013</v>
      </c>
      <c r="H646">
        <v>12253</v>
      </c>
      <c r="I646">
        <v>99</v>
      </c>
      <c r="M646" s="8"/>
    </row>
    <row r="647" spans="1:13" x14ac:dyDescent="0.25">
      <c r="A647" t="s">
        <v>629</v>
      </c>
      <c r="B647">
        <v>44098</v>
      </c>
      <c r="C647">
        <v>0.68997063341465203</v>
      </c>
      <c r="D647" t="s">
        <v>2080</v>
      </c>
      <c r="E647" t="s">
        <v>2721</v>
      </c>
      <c r="F647" s="8" t="s">
        <v>2749</v>
      </c>
      <c r="G647" s="8" t="s">
        <v>1012</v>
      </c>
      <c r="H647">
        <v>12672</v>
      </c>
      <c r="I647">
        <v>38</v>
      </c>
      <c r="M647" s="8"/>
    </row>
    <row r="648" spans="1:13" x14ac:dyDescent="0.25">
      <c r="F648" s="8"/>
      <c r="G648" s="8"/>
      <c r="M648" s="8"/>
    </row>
    <row r="649" spans="1:13" x14ac:dyDescent="0.25">
      <c r="A649" t="s">
        <v>630</v>
      </c>
      <c r="B649">
        <v>44153</v>
      </c>
      <c r="C649">
        <v>0.369133378662094</v>
      </c>
      <c r="D649" t="s">
        <v>2217</v>
      </c>
      <c r="E649" t="s">
        <v>2721</v>
      </c>
      <c r="F649" s="8" t="s">
        <v>2750</v>
      </c>
      <c r="G649" s="8" t="s">
        <v>1012</v>
      </c>
      <c r="H649">
        <v>13015</v>
      </c>
      <c r="I649">
        <v>63</v>
      </c>
      <c r="M649" s="8"/>
    </row>
    <row r="650" spans="1:13" x14ac:dyDescent="0.25">
      <c r="A650" t="s">
        <v>631</v>
      </c>
      <c r="B650">
        <v>44220</v>
      </c>
      <c r="C650">
        <v>0.56999280716713396</v>
      </c>
      <c r="D650" t="s">
        <v>2045</v>
      </c>
      <c r="E650" t="s">
        <v>2721</v>
      </c>
      <c r="F650" s="8" t="s">
        <v>2750</v>
      </c>
      <c r="G650" s="8" t="s">
        <v>1012</v>
      </c>
      <c r="H650">
        <v>12324</v>
      </c>
      <c r="I650">
        <v>48</v>
      </c>
      <c r="M650" s="8"/>
    </row>
    <row r="651" spans="1:13" x14ac:dyDescent="0.25">
      <c r="A651" t="s">
        <v>632</v>
      </c>
      <c r="B651">
        <v>44043</v>
      </c>
      <c r="C651">
        <v>0.68955999595073603</v>
      </c>
      <c r="D651" t="s">
        <v>2156</v>
      </c>
      <c r="E651" t="s">
        <v>2891</v>
      </c>
      <c r="F651" s="8" t="s">
        <v>2750</v>
      </c>
      <c r="G651" s="8" t="s">
        <v>1012</v>
      </c>
      <c r="H651">
        <v>12612</v>
      </c>
      <c r="I651">
        <v>76</v>
      </c>
      <c r="M651" s="8"/>
    </row>
    <row r="652" spans="1:13" x14ac:dyDescent="0.25">
      <c r="A652" t="s">
        <v>633</v>
      </c>
      <c r="B652">
        <v>44282</v>
      </c>
      <c r="C652">
        <v>0.64006805919805099</v>
      </c>
      <c r="D652" t="s">
        <v>2209</v>
      </c>
      <c r="E652" t="s">
        <v>2891</v>
      </c>
      <c r="F652" s="8" t="s">
        <v>2750</v>
      </c>
      <c r="G652" s="8" t="s">
        <v>1012</v>
      </c>
      <c r="H652">
        <v>12733</v>
      </c>
      <c r="I652">
        <v>10</v>
      </c>
      <c r="M652" s="8"/>
    </row>
    <row r="653" spans="1:13" x14ac:dyDescent="0.25">
      <c r="A653" t="s">
        <v>634</v>
      </c>
      <c r="B653">
        <v>44218</v>
      </c>
      <c r="C653">
        <v>0.63394532095922496</v>
      </c>
      <c r="D653" t="s">
        <v>2050</v>
      </c>
      <c r="E653" t="s">
        <v>2891</v>
      </c>
      <c r="F653" s="8" t="s">
        <v>2750</v>
      </c>
      <c r="G653" s="8" t="s">
        <v>1014</v>
      </c>
      <c r="H653">
        <v>13100</v>
      </c>
      <c r="I653">
        <v>11</v>
      </c>
      <c r="M653" s="8"/>
    </row>
    <row r="654" spans="1:13" x14ac:dyDescent="0.25">
      <c r="F654" s="8"/>
      <c r="G654" s="8"/>
      <c r="M654" s="8"/>
    </row>
    <row r="655" spans="1:13" x14ac:dyDescent="0.25">
      <c r="A655" t="s">
        <v>635</v>
      </c>
      <c r="B655">
        <v>44276</v>
      </c>
      <c r="C655">
        <v>0.549323137550084</v>
      </c>
      <c r="D655" t="s">
        <v>2189</v>
      </c>
      <c r="E655" t="s">
        <v>2891</v>
      </c>
      <c r="F655" s="8" t="s">
        <v>2722</v>
      </c>
      <c r="G655" s="8" t="s">
        <v>1012</v>
      </c>
      <c r="H655">
        <v>13025</v>
      </c>
      <c r="I655">
        <v>63</v>
      </c>
      <c r="M655" s="8"/>
    </row>
    <row r="656" spans="1:13" x14ac:dyDescent="0.25">
      <c r="A656" t="s">
        <v>636</v>
      </c>
      <c r="B656">
        <v>44179</v>
      </c>
      <c r="C656">
        <v>0.94052630458989495</v>
      </c>
      <c r="D656" t="s">
        <v>2137</v>
      </c>
      <c r="E656" t="s">
        <v>2891</v>
      </c>
      <c r="F656" s="8" t="s">
        <v>2751</v>
      </c>
      <c r="G656" s="8" t="s">
        <v>1012</v>
      </c>
      <c r="H656">
        <v>13062</v>
      </c>
      <c r="I656">
        <v>39</v>
      </c>
      <c r="M656" s="8"/>
    </row>
    <row r="657" spans="1:13" x14ac:dyDescent="0.25">
      <c r="A657" t="s">
        <v>637</v>
      </c>
      <c r="B657">
        <v>44021</v>
      </c>
      <c r="C657">
        <v>0.54267240526697302</v>
      </c>
      <c r="D657" t="s">
        <v>2081</v>
      </c>
      <c r="E657" t="s">
        <v>2891</v>
      </c>
      <c r="F657" s="8" t="s">
        <v>2752</v>
      </c>
      <c r="G657" s="8" t="s">
        <v>1012</v>
      </c>
      <c r="H657">
        <v>12886</v>
      </c>
      <c r="I657">
        <v>58</v>
      </c>
      <c r="M657" s="8"/>
    </row>
    <row r="658" spans="1:13" x14ac:dyDescent="0.25">
      <c r="A658" t="s">
        <v>638</v>
      </c>
      <c r="B658">
        <v>44098</v>
      </c>
      <c r="C658">
        <v>0.19087211459631501</v>
      </c>
      <c r="D658" t="s">
        <v>2108</v>
      </c>
      <c r="E658" t="s">
        <v>2891</v>
      </c>
      <c r="F658" s="8" t="s">
        <v>2752</v>
      </c>
      <c r="G658" s="8" t="s">
        <v>1014</v>
      </c>
      <c r="H658">
        <v>12885</v>
      </c>
      <c r="I658">
        <v>68</v>
      </c>
      <c r="M658" s="8"/>
    </row>
    <row r="659" spans="1:13" x14ac:dyDescent="0.25">
      <c r="A659" t="s">
        <v>639</v>
      </c>
      <c r="B659">
        <v>44111</v>
      </c>
      <c r="C659">
        <v>2.6552624147854899E-2</v>
      </c>
      <c r="D659" t="s">
        <v>2166</v>
      </c>
      <c r="E659" t="s">
        <v>2721</v>
      </c>
      <c r="F659" s="8" t="s">
        <v>2709</v>
      </c>
      <c r="G659" s="8" t="s">
        <v>1014</v>
      </c>
      <c r="H659">
        <v>12580</v>
      </c>
      <c r="I659">
        <v>93</v>
      </c>
      <c r="M659" s="8"/>
    </row>
    <row r="660" spans="1:13" x14ac:dyDescent="0.25">
      <c r="A660" t="s">
        <v>640</v>
      </c>
      <c r="B660">
        <v>44027</v>
      </c>
      <c r="C660">
        <v>0.50038728778139896</v>
      </c>
      <c r="D660" t="s">
        <v>2085</v>
      </c>
      <c r="E660" t="s">
        <v>2891</v>
      </c>
      <c r="F660" s="8" t="s">
        <v>2709</v>
      </c>
      <c r="G660" s="8" t="s">
        <v>1013</v>
      </c>
      <c r="H660">
        <v>12877</v>
      </c>
      <c r="I660">
        <v>53</v>
      </c>
      <c r="M660" s="8"/>
    </row>
    <row r="661" spans="1:13" x14ac:dyDescent="0.25">
      <c r="A661" t="s">
        <v>641</v>
      </c>
      <c r="B661">
        <v>44337</v>
      </c>
      <c r="C661">
        <v>0.76197621764044698</v>
      </c>
      <c r="D661" t="s">
        <v>2207</v>
      </c>
      <c r="E661" t="s">
        <v>2891</v>
      </c>
      <c r="F661" s="8" t="s">
        <v>2748</v>
      </c>
      <c r="G661" s="8" t="s">
        <v>1013</v>
      </c>
      <c r="H661">
        <v>13067</v>
      </c>
      <c r="I661">
        <v>51</v>
      </c>
      <c r="M661" s="8"/>
    </row>
    <row r="662" spans="1:13" x14ac:dyDescent="0.25">
      <c r="A662" t="s">
        <v>642</v>
      </c>
      <c r="B662">
        <v>44172</v>
      </c>
      <c r="C662">
        <v>9.4851305249618906E-2</v>
      </c>
      <c r="D662" t="s">
        <v>2039</v>
      </c>
      <c r="E662" t="s">
        <v>2721</v>
      </c>
      <c r="F662" s="8" t="s">
        <v>2748</v>
      </c>
      <c r="G662" s="8" t="s">
        <v>1013</v>
      </c>
      <c r="H662">
        <v>13071</v>
      </c>
      <c r="I662">
        <v>62</v>
      </c>
      <c r="M662" s="8"/>
    </row>
    <row r="663" spans="1:13" x14ac:dyDescent="0.25">
      <c r="A663" t="s">
        <v>643</v>
      </c>
      <c r="B663">
        <v>44108</v>
      </c>
      <c r="C663">
        <v>0.21099910605507999</v>
      </c>
      <c r="D663" t="s">
        <v>2033</v>
      </c>
      <c r="E663" t="s">
        <v>2891</v>
      </c>
      <c r="F663" s="8" t="s">
        <v>2748</v>
      </c>
      <c r="G663" s="8" t="s">
        <v>1012</v>
      </c>
      <c r="H663">
        <v>12370</v>
      </c>
      <c r="I663">
        <v>82</v>
      </c>
      <c r="M663" s="8"/>
    </row>
    <row r="664" spans="1:13" x14ac:dyDescent="0.25">
      <c r="A664" t="s">
        <v>644</v>
      </c>
      <c r="B664">
        <v>44266</v>
      </c>
      <c r="C664">
        <v>0.91445184024840098</v>
      </c>
      <c r="D664" t="s">
        <v>2197</v>
      </c>
      <c r="E664" t="s">
        <v>2891</v>
      </c>
      <c r="F664" s="8" t="s">
        <v>2753</v>
      </c>
      <c r="G664" s="8" t="s">
        <v>1012</v>
      </c>
      <c r="H664">
        <v>12994</v>
      </c>
      <c r="I664">
        <v>51</v>
      </c>
      <c r="M664" s="8"/>
    </row>
    <row r="665" spans="1:13" x14ac:dyDescent="0.25">
      <c r="A665" t="s">
        <v>645</v>
      </c>
      <c r="B665">
        <v>44102</v>
      </c>
      <c r="C665">
        <v>0.89888139504825104</v>
      </c>
      <c r="D665" t="s">
        <v>2111</v>
      </c>
      <c r="E665" t="s">
        <v>2891</v>
      </c>
      <c r="F665" s="8" t="s">
        <v>2753</v>
      </c>
      <c r="G665" s="8" t="s">
        <v>1012</v>
      </c>
      <c r="H665">
        <v>12769</v>
      </c>
      <c r="I665">
        <v>17</v>
      </c>
      <c r="M665" s="8"/>
    </row>
    <row r="666" spans="1:13" x14ac:dyDescent="0.25">
      <c r="A666" t="s">
        <v>646</v>
      </c>
      <c r="B666">
        <v>44083</v>
      </c>
      <c r="C666">
        <v>0.67676319449672195</v>
      </c>
      <c r="D666" t="s">
        <v>2147</v>
      </c>
      <c r="E666" t="s">
        <v>2721</v>
      </c>
      <c r="F666" s="8" t="s">
        <v>2753</v>
      </c>
      <c r="G666" s="8" t="s">
        <v>1012</v>
      </c>
      <c r="H666">
        <v>13127</v>
      </c>
      <c r="I666">
        <v>17</v>
      </c>
      <c r="M666" s="8"/>
    </row>
    <row r="667" spans="1:13" x14ac:dyDescent="0.25">
      <c r="A667" t="s">
        <v>647</v>
      </c>
      <c r="B667">
        <v>44309</v>
      </c>
      <c r="C667">
        <v>0.96276097374573</v>
      </c>
      <c r="D667" t="s">
        <v>2024</v>
      </c>
      <c r="E667" t="s">
        <v>2721</v>
      </c>
      <c r="F667" s="8" t="s">
        <v>2753</v>
      </c>
      <c r="G667" s="8" t="s">
        <v>1012</v>
      </c>
      <c r="H667">
        <v>12370</v>
      </c>
      <c r="I667">
        <v>10</v>
      </c>
      <c r="M667" s="8"/>
    </row>
    <row r="668" spans="1:13" x14ac:dyDescent="0.25">
      <c r="A668" t="s">
        <v>648</v>
      </c>
      <c r="B668">
        <v>44055</v>
      </c>
      <c r="C668">
        <v>0.57263680399985295</v>
      </c>
      <c r="D668" t="s">
        <v>2066</v>
      </c>
      <c r="E668" t="s">
        <v>2891</v>
      </c>
      <c r="F668" s="8" t="s">
        <v>2753</v>
      </c>
      <c r="G668" s="8" t="s">
        <v>1012</v>
      </c>
      <c r="H668">
        <v>12724</v>
      </c>
      <c r="I668">
        <v>41</v>
      </c>
      <c r="M668" s="8"/>
    </row>
    <row r="669" spans="1:13" x14ac:dyDescent="0.25">
      <c r="F669" s="8"/>
      <c r="G669" s="8"/>
      <c r="M669" s="8"/>
    </row>
    <row r="670" spans="1:13" x14ac:dyDescent="0.25">
      <c r="A670" t="s">
        <v>649</v>
      </c>
      <c r="B670">
        <v>44245</v>
      </c>
      <c r="C670">
        <v>0.80743761698235095</v>
      </c>
      <c r="D670" t="s">
        <v>2138</v>
      </c>
      <c r="E670" t="s">
        <v>2891</v>
      </c>
      <c r="F670" s="8" t="s">
        <v>2753</v>
      </c>
      <c r="G670" s="8" t="s">
        <v>1012</v>
      </c>
      <c r="H670">
        <v>12803</v>
      </c>
      <c r="I670">
        <v>89</v>
      </c>
      <c r="M670" s="8"/>
    </row>
    <row r="671" spans="1:13" x14ac:dyDescent="0.25">
      <c r="A671" t="s">
        <v>650</v>
      </c>
      <c r="B671">
        <v>44327</v>
      </c>
      <c r="C671">
        <v>0.79582537059522895</v>
      </c>
      <c r="D671" t="s">
        <v>2191</v>
      </c>
      <c r="E671" t="s">
        <v>2891</v>
      </c>
      <c r="F671" s="8" t="s">
        <v>2753</v>
      </c>
      <c r="G671" s="8" t="s">
        <v>1013</v>
      </c>
      <c r="H671">
        <v>12366</v>
      </c>
      <c r="I671">
        <v>67</v>
      </c>
      <c r="M671" s="8"/>
    </row>
    <row r="672" spans="1:13" x14ac:dyDescent="0.25">
      <c r="A672" t="s">
        <v>651</v>
      </c>
      <c r="B672">
        <v>44307</v>
      </c>
      <c r="C672">
        <v>0.92124339834388902</v>
      </c>
      <c r="D672" t="s">
        <v>2079</v>
      </c>
      <c r="E672" t="s">
        <v>2721</v>
      </c>
      <c r="F672" s="8" t="s">
        <v>2719</v>
      </c>
      <c r="G672" s="8" t="s">
        <v>1013</v>
      </c>
      <c r="H672">
        <v>13028</v>
      </c>
      <c r="I672">
        <v>100</v>
      </c>
      <c r="M672" s="8"/>
    </row>
    <row r="673" spans="1:13" x14ac:dyDescent="0.25">
      <c r="A673" t="s">
        <v>652</v>
      </c>
      <c r="B673">
        <v>44229</v>
      </c>
      <c r="C673">
        <v>0.25249110789401302</v>
      </c>
      <c r="D673" t="s">
        <v>2037</v>
      </c>
      <c r="E673" t="s">
        <v>2721</v>
      </c>
      <c r="F673" s="8" t="s">
        <v>2717</v>
      </c>
      <c r="G673" s="8" t="s">
        <v>1013</v>
      </c>
      <c r="H673">
        <v>12205</v>
      </c>
      <c r="I673">
        <v>99</v>
      </c>
      <c r="M673" s="8"/>
    </row>
    <row r="674" spans="1:13" x14ac:dyDescent="0.25">
      <c r="A674" t="s">
        <v>653</v>
      </c>
      <c r="B674">
        <v>44159</v>
      </c>
      <c r="C674">
        <v>0.21918106128716</v>
      </c>
      <c r="D674" t="s">
        <v>2214</v>
      </c>
      <c r="E674" t="s">
        <v>2721</v>
      </c>
      <c r="F674" s="8" t="s">
        <v>2717</v>
      </c>
      <c r="G674" s="8" t="s">
        <v>1013</v>
      </c>
      <c r="H674">
        <v>12135</v>
      </c>
      <c r="I674">
        <v>70</v>
      </c>
      <c r="M674" s="8"/>
    </row>
    <row r="675" spans="1:13" x14ac:dyDescent="0.25">
      <c r="A675" t="s">
        <v>654</v>
      </c>
      <c r="B675">
        <v>44030</v>
      </c>
      <c r="C675">
        <v>0.53269343644617095</v>
      </c>
      <c r="D675" t="s">
        <v>2191</v>
      </c>
      <c r="E675" t="s">
        <v>2721</v>
      </c>
      <c r="F675" s="8" t="s">
        <v>2717</v>
      </c>
      <c r="G675" s="8" t="s">
        <v>1012</v>
      </c>
      <c r="H675">
        <v>12943</v>
      </c>
      <c r="I675">
        <v>20</v>
      </c>
      <c r="M675" s="8"/>
    </row>
    <row r="676" spans="1:13" x14ac:dyDescent="0.25">
      <c r="A676" t="s">
        <v>655</v>
      </c>
      <c r="B676">
        <v>44084</v>
      </c>
      <c r="C676">
        <v>0.195475125709548</v>
      </c>
      <c r="D676" t="s">
        <v>2218</v>
      </c>
      <c r="E676" t="s">
        <v>2891</v>
      </c>
      <c r="F676" s="8" t="s">
        <v>2754</v>
      </c>
      <c r="G676" s="8" t="s">
        <v>1012</v>
      </c>
      <c r="H676">
        <v>12774</v>
      </c>
      <c r="I676">
        <v>67</v>
      </c>
      <c r="M676" s="8"/>
    </row>
    <row r="677" spans="1:13" x14ac:dyDescent="0.25">
      <c r="A677" t="s">
        <v>656</v>
      </c>
      <c r="B677">
        <v>44047</v>
      </c>
      <c r="C677">
        <v>0.69636208099570496</v>
      </c>
      <c r="D677" t="s">
        <v>2190</v>
      </c>
      <c r="E677" t="s">
        <v>2721</v>
      </c>
      <c r="F677" s="8" t="s">
        <v>2755</v>
      </c>
      <c r="G677" s="8" t="s">
        <v>1014</v>
      </c>
      <c r="H677">
        <v>12187</v>
      </c>
      <c r="I677">
        <v>41</v>
      </c>
      <c r="M677" s="8"/>
    </row>
    <row r="678" spans="1:13" x14ac:dyDescent="0.25">
      <c r="A678" t="s">
        <v>657</v>
      </c>
      <c r="B678">
        <v>44135</v>
      </c>
      <c r="C678">
        <v>0.93062324853506495</v>
      </c>
      <c r="D678" t="s">
        <v>2122</v>
      </c>
      <c r="E678" t="s">
        <v>2891</v>
      </c>
      <c r="F678" s="8" t="s">
        <v>2756</v>
      </c>
      <c r="G678" s="8" t="s">
        <v>1013</v>
      </c>
      <c r="H678">
        <v>12786</v>
      </c>
      <c r="I678">
        <v>81</v>
      </c>
      <c r="M678" s="8"/>
    </row>
    <row r="679" spans="1:13" x14ac:dyDescent="0.25">
      <c r="A679" t="s">
        <v>658</v>
      </c>
      <c r="B679">
        <v>44115</v>
      </c>
      <c r="C679">
        <v>0.34106635984899802</v>
      </c>
      <c r="D679" t="s">
        <v>2191</v>
      </c>
      <c r="E679" t="s">
        <v>2721</v>
      </c>
      <c r="F679" s="8" t="s">
        <v>2757</v>
      </c>
      <c r="G679" s="8" t="s">
        <v>1013</v>
      </c>
      <c r="H679">
        <v>12573</v>
      </c>
      <c r="I679">
        <v>84</v>
      </c>
      <c r="M679" s="8"/>
    </row>
    <row r="680" spans="1:13" x14ac:dyDescent="0.25">
      <c r="A680" t="s">
        <v>659</v>
      </c>
      <c r="B680">
        <v>44355</v>
      </c>
      <c r="C680">
        <v>3.6619499286400799E-2</v>
      </c>
      <c r="D680" t="s">
        <v>2068</v>
      </c>
      <c r="E680" t="s">
        <v>2721</v>
      </c>
      <c r="F680" s="8" t="s">
        <v>2757</v>
      </c>
      <c r="G680" s="8" t="s">
        <v>1013</v>
      </c>
      <c r="H680">
        <v>13001</v>
      </c>
      <c r="I680">
        <v>94</v>
      </c>
      <c r="M680" s="8"/>
    </row>
    <row r="681" spans="1:13" x14ac:dyDescent="0.25">
      <c r="A681" t="s">
        <v>660</v>
      </c>
      <c r="B681">
        <v>44290</v>
      </c>
      <c r="C681">
        <v>8.0679675674528398E-2</v>
      </c>
      <c r="D681" t="s">
        <v>2210</v>
      </c>
      <c r="E681" t="s">
        <v>2721</v>
      </c>
      <c r="F681" s="8" t="s">
        <v>2757</v>
      </c>
      <c r="G681" s="8" t="s">
        <v>1013</v>
      </c>
      <c r="H681">
        <v>13025</v>
      </c>
      <c r="I681">
        <v>35</v>
      </c>
      <c r="M681" s="8"/>
    </row>
    <row r="682" spans="1:13" x14ac:dyDescent="0.25">
      <c r="A682" t="s">
        <v>661</v>
      </c>
      <c r="B682">
        <v>44126</v>
      </c>
      <c r="C682">
        <v>0.59462050639611497</v>
      </c>
      <c r="D682" t="s">
        <v>2159</v>
      </c>
      <c r="E682" t="s">
        <v>2891</v>
      </c>
      <c r="F682" s="8" t="s">
        <v>2757</v>
      </c>
      <c r="G682" s="8" t="s">
        <v>1014</v>
      </c>
      <c r="H682">
        <v>12672</v>
      </c>
      <c r="I682">
        <v>63</v>
      </c>
      <c r="M682" s="8"/>
    </row>
    <row r="683" spans="1:13" x14ac:dyDescent="0.25">
      <c r="A683" t="s">
        <v>662</v>
      </c>
      <c r="B683">
        <v>44259</v>
      </c>
      <c r="C683">
        <v>0.117990952696763</v>
      </c>
      <c r="D683" t="s">
        <v>2028</v>
      </c>
      <c r="E683" t="s">
        <v>2721</v>
      </c>
      <c r="F683" s="8" t="s">
        <v>2757</v>
      </c>
      <c r="G683" s="8" t="s">
        <v>1014</v>
      </c>
      <c r="H683">
        <v>12813</v>
      </c>
      <c r="I683">
        <v>95</v>
      </c>
      <c r="M683" s="8"/>
    </row>
    <row r="684" spans="1:13" x14ac:dyDescent="0.25">
      <c r="A684" t="s">
        <v>663</v>
      </c>
      <c r="B684">
        <v>44185</v>
      </c>
      <c r="C684">
        <v>0.59499582904563397</v>
      </c>
      <c r="D684" t="s">
        <v>2160</v>
      </c>
      <c r="E684" t="s">
        <v>2721</v>
      </c>
      <c r="F684" s="8" t="s">
        <v>2758</v>
      </c>
      <c r="G684" s="8" t="s">
        <v>1013</v>
      </c>
      <c r="H684">
        <v>13035</v>
      </c>
      <c r="I684">
        <v>44</v>
      </c>
      <c r="M684" s="8"/>
    </row>
    <row r="685" spans="1:13" x14ac:dyDescent="0.25">
      <c r="A685" t="s">
        <v>664</v>
      </c>
      <c r="B685">
        <v>44024</v>
      </c>
      <c r="C685">
        <v>0.98400709590787405</v>
      </c>
      <c r="D685" t="s">
        <v>2043</v>
      </c>
      <c r="E685" t="s">
        <v>2891</v>
      </c>
      <c r="F685" s="8" t="s">
        <v>2758</v>
      </c>
      <c r="G685" s="8" t="s">
        <v>1013</v>
      </c>
      <c r="H685">
        <v>12552</v>
      </c>
      <c r="I685">
        <v>93</v>
      </c>
      <c r="M685" s="8"/>
    </row>
    <row r="686" spans="1:13" x14ac:dyDescent="0.25">
      <c r="A686" t="s">
        <v>665</v>
      </c>
      <c r="B686">
        <v>44003</v>
      </c>
      <c r="C686">
        <v>0.61219093037605798</v>
      </c>
      <c r="D686" t="s">
        <v>2168</v>
      </c>
      <c r="E686" t="s">
        <v>2721</v>
      </c>
      <c r="F686" s="8" t="s">
        <v>2759</v>
      </c>
      <c r="G686" s="8" t="s">
        <v>1013</v>
      </c>
      <c r="H686">
        <v>13090</v>
      </c>
      <c r="I686">
        <v>51</v>
      </c>
      <c r="M686" s="8"/>
    </row>
    <row r="687" spans="1:13" x14ac:dyDescent="0.25">
      <c r="A687" t="s">
        <v>666</v>
      </c>
      <c r="B687">
        <v>44351</v>
      </c>
      <c r="C687">
        <v>0.49981054212725301</v>
      </c>
      <c r="D687" t="s">
        <v>2159</v>
      </c>
      <c r="E687" t="s">
        <v>2891</v>
      </c>
      <c r="F687" s="8" t="s">
        <v>2759</v>
      </c>
      <c r="G687" s="8" t="s">
        <v>1014</v>
      </c>
      <c r="H687">
        <v>12377</v>
      </c>
      <c r="I687">
        <v>52</v>
      </c>
      <c r="M687" s="8"/>
    </row>
    <row r="688" spans="1:13" x14ac:dyDescent="0.25">
      <c r="A688" t="s">
        <v>667</v>
      </c>
      <c r="B688">
        <v>44288</v>
      </c>
      <c r="C688">
        <v>5.5658789719934397E-2</v>
      </c>
      <c r="D688" t="s">
        <v>2103</v>
      </c>
      <c r="E688" t="s">
        <v>2721</v>
      </c>
      <c r="F688" s="8" t="s">
        <v>2759</v>
      </c>
      <c r="G688" s="8" t="s">
        <v>1012</v>
      </c>
      <c r="H688">
        <v>12870</v>
      </c>
      <c r="I688">
        <v>96</v>
      </c>
      <c r="M688" s="8"/>
    </row>
    <row r="689" spans="1:13" x14ac:dyDescent="0.25">
      <c r="A689" t="s">
        <v>668</v>
      </c>
      <c r="B689">
        <v>44249</v>
      </c>
      <c r="C689">
        <v>0.15113578909671899</v>
      </c>
      <c r="D689" t="s">
        <v>2131</v>
      </c>
      <c r="E689" t="s">
        <v>2721</v>
      </c>
      <c r="F689" s="8" t="s">
        <v>2713</v>
      </c>
      <c r="G689" s="8" t="s">
        <v>1012</v>
      </c>
      <c r="H689">
        <v>13099</v>
      </c>
      <c r="I689">
        <v>29</v>
      </c>
      <c r="M689" s="8"/>
    </row>
    <row r="690" spans="1:13" x14ac:dyDescent="0.25">
      <c r="A690" t="s">
        <v>669</v>
      </c>
      <c r="B690">
        <v>44318</v>
      </c>
      <c r="C690">
        <v>0.91751468761309696</v>
      </c>
      <c r="D690" t="s">
        <v>2099</v>
      </c>
      <c r="E690" t="s">
        <v>2891</v>
      </c>
      <c r="F690" s="8" t="s">
        <v>2713</v>
      </c>
      <c r="G690" s="8" t="s">
        <v>1012</v>
      </c>
      <c r="H690">
        <v>12799</v>
      </c>
      <c r="I690">
        <v>27</v>
      </c>
      <c r="M690" s="8"/>
    </row>
    <row r="691" spans="1:13" x14ac:dyDescent="0.25">
      <c r="A691" t="s">
        <v>670</v>
      </c>
      <c r="B691">
        <v>44063</v>
      </c>
      <c r="C691">
        <v>0.56459625981692696</v>
      </c>
      <c r="D691" t="s">
        <v>2071</v>
      </c>
      <c r="E691" t="s">
        <v>2721</v>
      </c>
      <c r="F691" s="8" t="s">
        <v>2760</v>
      </c>
      <c r="G691" s="8" t="s">
        <v>1012</v>
      </c>
      <c r="H691">
        <v>12566</v>
      </c>
      <c r="I691">
        <v>40</v>
      </c>
      <c r="M691" s="8"/>
    </row>
    <row r="692" spans="1:13" x14ac:dyDescent="0.25">
      <c r="A692" t="s">
        <v>671</v>
      </c>
      <c r="B692">
        <v>44134</v>
      </c>
      <c r="C692">
        <v>0.58230701717143896</v>
      </c>
      <c r="D692" t="s">
        <v>2219</v>
      </c>
      <c r="E692" t="s">
        <v>2891</v>
      </c>
      <c r="F692" s="8" t="s">
        <v>2760</v>
      </c>
      <c r="G692" s="8" t="s">
        <v>1012</v>
      </c>
      <c r="H692">
        <v>12820</v>
      </c>
      <c r="I692">
        <v>49</v>
      </c>
      <c r="M692" s="8"/>
    </row>
    <row r="693" spans="1:13" x14ac:dyDescent="0.25">
      <c r="A693" t="s">
        <v>672</v>
      </c>
      <c r="B693">
        <v>44118</v>
      </c>
      <c r="C693">
        <v>0.30101320857754799</v>
      </c>
      <c r="D693" t="s">
        <v>2089</v>
      </c>
      <c r="E693" t="s">
        <v>2891</v>
      </c>
      <c r="F693" s="8" t="s">
        <v>2709</v>
      </c>
      <c r="G693" s="8" t="s">
        <v>1012</v>
      </c>
      <c r="H693">
        <v>12638</v>
      </c>
      <c r="I693">
        <v>81</v>
      </c>
      <c r="M693" s="8"/>
    </row>
    <row r="694" spans="1:13" x14ac:dyDescent="0.25">
      <c r="A694" t="s">
        <v>673</v>
      </c>
      <c r="B694">
        <v>44347</v>
      </c>
      <c r="C694">
        <v>0.95680989915935399</v>
      </c>
      <c r="D694" t="s">
        <v>2122</v>
      </c>
      <c r="E694" t="s">
        <v>2891</v>
      </c>
      <c r="F694" s="8" t="s">
        <v>2709</v>
      </c>
      <c r="G694" s="8" t="s">
        <v>1012</v>
      </c>
      <c r="H694">
        <v>12642</v>
      </c>
      <c r="I694">
        <v>82</v>
      </c>
      <c r="M694" s="8"/>
    </row>
    <row r="695" spans="1:13" x14ac:dyDescent="0.25">
      <c r="A695" t="s">
        <v>674</v>
      </c>
      <c r="B695">
        <v>44169</v>
      </c>
      <c r="C695">
        <v>0.99175148736637997</v>
      </c>
      <c r="D695" t="s">
        <v>2157</v>
      </c>
      <c r="E695" t="s">
        <v>2721</v>
      </c>
      <c r="F695" s="8" t="s">
        <v>2719</v>
      </c>
      <c r="G695" s="8" t="s">
        <v>1012</v>
      </c>
      <c r="H695">
        <v>12224</v>
      </c>
      <c r="I695">
        <v>92</v>
      </c>
      <c r="M695" s="8"/>
    </row>
    <row r="696" spans="1:13" x14ac:dyDescent="0.25">
      <c r="A696" t="s">
        <v>675</v>
      </c>
      <c r="B696">
        <v>44220</v>
      </c>
      <c r="C696">
        <v>0.99715443996189101</v>
      </c>
      <c r="D696" t="s">
        <v>2136</v>
      </c>
      <c r="E696" t="s">
        <v>2891</v>
      </c>
      <c r="F696" s="8" t="s">
        <v>2761</v>
      </c>
      <c r="G696" s="8" t="s">
        <v>1012</v>
      </c>
      <c r="H696">
        <v>12421</v>
      </c>
      <c r="I696">
        <v>17</v>
      </c>
      <c r="M696" s="8"/>
    </row>
    <row r="697" spans="1:13" x14ac:dyDescent="0.25">
      <c r="A697" t="s">
        <v>676</v>
      </c>
      <c r="B697">
        <v>44087</v>
      </c>
      <c r="C697">
        <v>1.6100380282061E-2</v>
      </c>
      <c r="D697" t="s">
        <v>2042</v>
      </c>
      <c r="E697" t="s">
        <v>2721</v>
      </c>
      <c r="F697" s="8" t="s">
        <v>2713</v>
      </c>
      <c r="G697" s="8" t="s">
        <v>1012</v>
      </c>
      <c r="H697">
        <v>12655</v>
      </c>
      <c r="I697">
        <v>72</v>
      </c>
      <c r="M697" s="8"/>
    </row>
    <row r="698" spans="1:13" x14ac:dyDescent="0.25">
      <c r="A698" t="s">
        <v>677</v>
      </c>
      <c r="B698">
        <v>44157</v>
      </c>
      <c r="C698">
        <v>0.42934192240538399</v>
      </c>
      <c r="D698" t="s">
        <v>2139</v>
      </c>
      <c r="E698" t="s">
        <v>2721</v>
      </c>
      <c r="F698" s="8" t="s">
        <v>2762</v>
      </c>
      <c r="G698" s="8" t="s">
        <v>1012</v>
      </c>
      <c r="H698">
        <v>12566</v>
      </c>
      <c r="I698">
        <v>45</v>
      </c>
      <c r="M698" s="8"/>
    </row>
    <row r="699" spans="1:13" x14ac:dyDescent="0.25">
      <c r="A699" t="s">
        <v>678</v>
      </c>
      <c r="B699">
        <v>44209</v>
      </c>
      <c r="C699">
        <v>0.42757741289802798</v>
      </c>
      <c r="D699" t="s">
        <v>2144</v>
      </c>
      <c r="E699" t="s">
        <v>2891</v>
      </c>
      <c r="F699" s="8" t="s">
        <v>2762</v>
      </c>
      <c r="G699" s="8" t="s">
        <v>1012</v>
      </c>
      <c r="H699">
        <v>12901</v>
      </c>
      <c r="I699">
        <v>25</v>
      </c>
      <c r="M699" s="8"/>
    </row>
    <row r="700" spans="1:13" x14ac:dyDescent="0.25">
      <c r="A700" t="s">
        <v>679</v>
      </c>
      <c r="B700">
        <v>44122</v>
      </c>
      <c r="C700">
        <v>0.822491427777859</v>
      </c>
      <c r="D700" t="s">
        <v>2030</v>
      </c>
      <c r="E700" t="s">
        <v>2721</v>
      </c>
      <c r="F700" s="8" t="s">
        <v>2762</v>
      </c>
      <c r="G700" s="8" t="s">
        <v>1012</v>
      </c>
      <c r="H700">
        <v>12364</v>
      </c>
      <c r="I700">
        <v>22</v>
      </c>
      <c r="M700" s="8"/>
    </row>
    <row r="701" spans="1:13" x14ac:dyDescent="0.25">
      <c r="F701" s="8"/>
      <c r="G701" s="8"/>
      <c r="M701" s="8"/>
    </row>
    <row r="702" spans="1:13" x14ac:dyDescent="0.25">
      <c r="A702" t="s">
        <v>680</v>
      </c>
      <c r="B702">
        <v>44252</v>
      </c>
      <c r="C702">
        <v>0.41916459771273001</v>
      </c>
      <c r="D702" t="s">
        <v>2193</v>
      </c>
      <c r="E702" t="s">
        <v>2721</v>
      </c>
      <c r="F702" s="8" t="s">
        <v>2762</v>
      </c>
      <c r="G702" s="8" t="s">
        <v>1012</v>
      </c>
      <c r="H702">
        <v>12655</v>
      </c>
      <c r="I702">
        <v>77</v>
      </c>
      <c r="M702" s="8"/>
    </row>
    <row r="703" spans="1:13" x14ac:dyDescent="0.25">
      <c r="A703" t="s">
        <v>681</v>
      </c>
      <c r="B703">
        <v>44016</v>
      </c>
      <c r="C703">
        <v>0.44671895095922698</v>
      </c>
      <c r="D703" t="s">
        <v>2159</v>
      </c>
      <c r="E703" t="s">
        <v>2721</v>
      </c>
      <c r="F703" s="8" t="s">
        <v>2762</v>
      </c>
      <c r="G703" s="8" t="s">
        <v>1012</v>
      </c>
      <c r="H703">
        <v>12472</v>
      </c>
      <c r="I703">
        <v>84</v>
      </c>
      <c r="M703" s="8"/>
    </row>
    <row r="704" spans="1:13" x14ac:dyDescent="0.25">
      <c r="A704" t="s">
        <v>682</v>
      </c>
      <c r="B704">
        <v>44077</v>
      </c>
      <c r="C704">
        <v>0.150076086972662</v>
      </c>
      <c r="D704" t="s">
        <v>2158</v>
      </c>
      <c r="E704" t="s">
        <v>2721</v>
      </c>
      <c r="F704" s="8" t="s">
        <v>2762</v>
      </c>
      <c r="G704" s="8" t="s">
        <v>1012</v>
      </c>
      <c r="H704">
        <v>12684</v>
      </c>
      <c r="I704">
        <v>75</v>
      </c>
      <c r="M704" s="8"/>
    </row>
    <row r="705" spans="1:13" x14ac:dyDescent="0.25">
      <c r="A705" t="s">
        <v>683</v>
      </c>
      <c r="B705">
        <v>44086</v>
      </c>
      <c r="C705">
        <v>2.3726051805003302E-2</v>
      </c>
      <c r="D705" t="s">
        <v>2181</v>
      </c>
      <c r="E705" t="s">
        <v>2721</v>
      </c>
      <c r="F705" s="8" t="s">
        <v>2762</v>
      </c>
      <c r="G705" s="8" t="s">
        <v>1012</v>
      </c>
      <c r="H705">
        <v>12945</v>
      </c>
      <c r="I705">
        <v>78</v>
      </c>
      <c r="M705" s="8"/>
    </row>
    <row r="706" spans="1:13" x14ac:dyDescent="0.25">
      <c r="A706" t="s">
        <v>684</v>
      </c>
      <c r="B706">
        <v>44051</v>
      </c>
      <c r="C706">
        <v>0.152858210045206</v>
      </c>
      <c r="D706" t="s">
        <v>2092</v>
      </c>
      <c r="E706" t="s">
        <v>2721</v>
      </c>
      <c r="F706" s="8" t="s">
        <v>2762</v>
      </c>
      <c r="G706" s="8" t="s">
        <v>1013</v>
      </c>
      <c r="H706">
        <v>13091</v>
      </c>
      <c r="I706">
        <v>86</v>
      </c>
      <c r="M706" s="8"/>
    </row>
    <row r="707" spans="1:13" x14ac:dyDescent="0.25">
      <c r="A707" t="s">
        <v>685</v>
      </c>
      <c r="B707">
        <v>44053</v>
      </c>
      <c r="C707">
        <v>0.66929717767176899</v>
      </c>
      <c r="D707" t="s">
        <v>2083</v>
      </c>
      <c r="E707" t="s">
        <v>2891</v>
      </c>
      <c r="F707" s="8" t="s">
        <v>2762</v>
      </c>
      <c r="G707" s="8" t="s">
        <v>1013</v>
      </c>
      <c r="H707">
        <v>12311</v>
      </c>
      <c r="I707">
        <v>35</v>
      </c>
      <c r="M707" s="8"/>
    </row>
    <row r="708" spans="1:13" x14ac:dyDescent="0.25">
      <c r="A708" t="s">
        <v>686</v>
      </c>
      <c r="B708">
        <v>44051</v>
      </c>
      <c r="C708">
        <v>0.36258235698094499</v>
      </c>
      <c r="D708" t="s">
        <v>2220</v>
      </c>
      <c r="E708" t="s">
        <v>2891</v>
      </c>
      <c r="F708" s="8" t="s">
        <v>2709</v>
      </c>
      <c r="G708" s="8" t="s">
        <v>1012</v>
      </c>
      <c r="H708">
        <v>12800</v>
      </c>
      <c r="I708">
        <v>52</v>
      </c>
      <c r="M708" s="8"/>
    </row>
    <row r="709" spans="1:13" x14ac:dyDescent="0.25">
      <c r="A709" t="s">
        <v>687</v>
      </c>
      <c r="B709">
        <v>44331</v>
      </c>
      <c r="C709">
        <v>0.38832801928786598</v>
      </c>
      <c r="D709" t="s">
        <v>2121</v>
      </c>
      <c r="E709" t="s">
        <v>2721</v>
      </c>
      <c r="F709" s="8" t="s">
        <v>2709</v>
      </c>
      <c r="G709" s="8" t="s">
        <v>1012</v>
      </c>
      <c r="H709">
        <v>12414</v>
      </c>
      <c r="I709">
        <v>78</v>
      </c>
      <c r="M709" s="8"/>
    </row>
    <row r="710" spans="1:13" x14ac:dyDescent="0.25">
      <c r="A710" t="s">
        <v>688</v>
      </c>
      <c r="B710">
        <v>44228</v>
      </c>
      <c r="C710">
        <v>0.64898661079645903</v>
      </c>
      <c r="D710" t="s">
        <v>2025</v>
      </c>
      <c r="E710" t="s">
        <v>2721</v>
      </c>
      <c r="F710" s="8" t="s">
        <v>2709</v>
      </c>
      <c r="G710" s="8" t="s">
        <v>1012</v>
      </c>
      <c r="H710">
        <v>12676</v>
      </c>
      <c r="I710">
        <v>12</v>
      </c>
      <c r="M710" s="8"/>
    </row>
    <row r="711" spans="1:13" x14ac:dyDescent="0.25">
      <c r="A711" t="s">
        <v>689</v>
      </c>
      <c r="B711">
        <v>44087</v>
      </c>
      <c r="C711">
        <v>0.56700741734387905</v>
      </c>
      <c r="D711" t="s">
        <v>2139</v>
      </c>
      <c r="E711" t="s">
        <v>2721</v>
      </c>
      <c r="F711" s="8" t="s">
        <v>2732</v>
      </c>
      <c r="G711" s="8" t="s">
        <v>1014</v>
      </c>
      <c r="H711">
        <v>12395</v>
      </c>
      <c r="I711">
        <v>76</v>
      </c>
      <c r="M711" s="8"/>
    </row>
    <row r="712" spans="1:13" x14ac:dyDescent="0.25">
      <c r="A712" t="s">
        <v>690</v>
      </c>
      <c r="B712">
        <v>44046</v>
      </c>
      <c r="C712">
        <v>0.137245172220296</v>
      </c>
      <c r="D712" t="s">
        <v>2177</v>
      </c>
      <c r="E712" t="s">
        <v>2721</v>
      </c>
      <c r="F712" s="8" t="s">
        <v>2732</v>
      </c>
      <c r="G712" s="8" t="s">
        <v>1013</v>
      </c>
      <c r="H712">
        <v>12505</v>
      </c>
      <c r="I712">
        <v>95</v>
      </c>
      <c r="M712" s="8"/>
    </row>
    <row r="713" spans="1:13" x14ac:dyDescent="0.25">
      <c r="A713" t="s">
        <v>691</v>
      </c>
      <c r="B713">
        <v>44219</v>
      </c>
      <c r="C713">
        <v>0.164766042961774</v>
      </c>
      <c r="D713" t="s">
        <v>2199</v>
      </c>
      <c r="E713" t="s">
        <v>2891</v>
      </c>
      <c r="F713" s="8" t="s">
        <v>2722</v>
      </c>
      <c r="G713" s="8" t="s">
        <v>1013</v>
      </c>
      <c r="H713">
        <v>12653</v>
      </c>
      <c r="I713">
        <v>94</v>
      </c>
      <c r="M713" s="8"/>
    </row>
    <row r="714" spans="1:13" x14ac:dyDescent="0.25">
      <c r="A714" t="s">
        <v>692</v>
      </c>
      <c r="B714">
        <v>44029</v>
      </c>
      <c r="C714">
        <v>0.84226262282658904</v>
      </c>
      <c r="D714" t="s">
        <v>2070</v>
      </c>
      <c r="E714" t="s">
        <v>2891</v>
      </c>
      <c r="F714" s="8" t="s">
        <v>2756</v>
      </c>
      <c r="G714" s="8" t="s">
        <v>1014</v>
      </c>
      <c r="H714">
        <v>12929</v>
      </c>
      <c r="I714">
        <v>28</v>
      </c>
      <c r="M714" s="8"/>
    </row>
    <row r="715" spans="1:13" x14ac:dyDescent="0.25">
      <c r="A715" t="s">
        <v>693</v>
      </c>
      <c r="B715">
        <v>44102</v>
      </c>
      <c r="C715">
        <v>0.51391586176020498</v>
      </c>
      <c r="D715" t="s">
        <v>2075</v>
      </c>
      <c r="E715" t="s">
        <v>2891</v>
      </c>
      <c r="F715" s="8" t="s">
        <v>2756</v>
      </c>
      <c r="G715" s="8" t="s">
        <v>1014</v>
      </c>
      <c r="H715">
        <v>12845</v>
      </c>
      <c r="I715">
        <v>14</v>
      </c>
      <c r="M715" s="8"/>
    </row>
    <row r="716" spans="1:13" x14ac:dyDescent="0.25">
      <c r="A716" t="s">
        <v>694</v>
      </c>
      <c r="B716">
        <v>44305</v>
      </c>
      <c r="C716">
        <v>0.46408797581072397</v>
      </c>
      <c r="D716" t="s">
        <v>2074</v>
      </c>
      <c r="E716" t="s">
        <v>2891</v>
      </c>
      <c r="F716" s="8" t="s">
        <v>2730</v>
      </c>
      <c r="G716" s="8" t="s">
        <v>1014</v>
      </c>
      <c r="H716">
        <v>12430</v>
      </c>
      <c r="I716">
        <v>24</v>
      </c>
      <c r="M716" s="8"/>
    </row>
    <row r="717" spans="1:13" x14ac:dyDescent="0.25">
      <c r="A717" t="s">
        <v>695</v>
      </c>
      <c r="B717">
        <v>44124</v>
      </c>
      <c r="C717">
        <v>0.544108565769997</v>
      </c>
      <c r="D717" t="s">
        <v>2096</v>
      </c>
      <c r="E717" t="s">
        <v>2721</v>
      </c>
      <c r="F717" s="8" t="s">
        <v>2764</v>
      </c>
      <c r="G717" s="8" t="s">
        <v>1012</v>
      </c>
      <c r="H717">
        <v>12903</v>
      </c>
      <c r="I717">
        <v>40</v>
      </c>
      <c r="M717" s="8"/>
    </row>
    <row r="718" spans="1:13" x14ac:dyDescent="0.25">
      <c r="A718" t="s">
        <v>696</v>
      </c>
      <c r="B718">
        <v>44184</v>
      </c>
      <c r="C718">
        <v>0.41318736839240999</v>
      </c>
      <c r="D718" t="s">
        <v>2221</v>
      </c>
      <c r="E718" t="s">
        <v>2721</v>
      </c>
      <c r="F718" s="8" t="s">
        <v>2764</v>
      </c>
      <c r="G718" s="8" t="s">
        <v>1014</v>
      </c>
      <c r="H718">
        <v>12619</v>
      </c>
      <c r="I718">
        <v>70</v>
      </c>
      <c r="M718" s="8"/>
    </row>
    <row r="719" spans="1:13" x14ac:dyDescent="0.25">
      <c r="A719" t="s">
        <v>697</v>
      </c>
      <c r="B719">
        <v>44233</v>
      </c>
      <c r="C719">
        <v>0.32844324709276101</v>
      </c>
      <c r="D719" t="s">
        <v>2123</v>
      </c>
      <c r="E719" t="s">
        <v>2721</v>
      </c>
      <c r="F719" s="8" t="s">
        <v>2765</v>
      </c>
      <c r="G719" s="8" t="s">
        <v>1013</v>
      </c>
      <c r="H719">
        <v>12446</v>
      </c>
      <c r="I719">
        <v>53</v>
      </c>
      <c r="M719" s="8"/>
    </row>
    <row r="720" spans="1:13" x14ac:dyDescent="0.25">
      <c r="F720" s="8"/>
      <c r="G720" s="8"/>
      <c r="M720" s="8"/>
    </row>
    <row r="721" spans="1:13" x14ac:dyDescent="0.25">
      <c r="A721" t="s">
        <v>698</v>
      </c>
      <c r="B721">
        <v>44161</v>
      </c>
      <c r="C721">
        <v>0.97954296612987302</v>
      </c>
      <c r="D721" t="s">
        <v>2111</v>
      </c>
      <c r="E721" t="s">
        <v>2721</v>
      </c>
      <c r="F721" s="8" t="s">
        <v>2765</v>
      </c>
      <c r="G721" s="8" t="s">
        <v>1013</v>
      </c>
      <c r="H721">
        <v>13052</v>
      </c>
      <c r="I721">
        <v>65</v>
      </c>
      <c r="M721" s="8"/>
    </row>
    <row r="722" spans="1:13" x14ac:dyDescent="0.25">
      <c r="A722" t="s">
        <v>699</v>
      </c>
      <c r="B722">
        <v>44175</v>
      </c>
      <c r="C722">
        <v>0.63275464472214904</v>
      </c>
      <c r="D722" t="s">
        <v>2096</v>
      </c>
      <c r="E722" t="s">
        <v>2721</v>
      </c>
      <c r="F722" s="8" t="s">
        <v>2765</v>
      </c>
      <c r="G722" s="8" t="s">
        <v>1014</v>
      </c>
      <c r="H722">
        <v>12647</v>
      </c>
      <c r="I722">
        <v>77</v>
      </c>
      <c r="M722" s="8"/>
    </row>
    <row r="723" spans="1:13" x14ac:dyDescent="0.25">
      <c r="A723" t="s">
        <v>700</v>
      </c>
      <c r="B723">
        <v>44182</v>
      </c>
      <c r="C723">
        <v>5.8036878974673202E-3</v>
      </c>
      <c r="D723" t="s">
        <v>2222</v>
      </c>
      <c r="E723" t="s">
        <v>2891</v>
      </c>
      <c r="F723" s="8" t="s">
        <v>2766</v>
      </c>
      <c r="G723" s="8" t="s">
        <v>1014</v>
      </c>
      <c r="H723">
        <v>13115</v>
      </c>
      <c r="I723">
        <v>30</v>
      </c>
      <c r="M723" s="8"/>
    </row>
    <row r="724" spans="1:13" x14ac:dyDescent="0.25">
      <c r="A724" t="s">
        <v>701</v>
      </c>
      <c r="B724">
        <v>44164</v>
      </c>
      <c r="C724">
        <v>0.79234171820791499</v>
      </c>
      <c r="D724" t="s">
        <v>2030</v>
      </c>
      <c r="E724" t="s">
        <v>2891</v>
      </c>
      <c r="F724" s="8" t="s">
        <v>2709</v>
      </c>
      <c r="G724" s="8" t="s">
        <v>1014</v>
      </c>
      <c r="H724">
        <v>13002</v>
      </c>
      <c r="I724">
        <v>19</v>
      </c>
      <c r="M724" s="8"/>
    </row>
    <row r="725" spans="1:13" x14ac:dyDescent="0.25">
      <c r="A725" t="s">
        <v>702</v>
      </c>
      <c r="B725">
        <v>44334</v>
      </c>
      <c r="C725">
        <v>0.63300874065583101</v>
      </c>
      <c r="D725" t="s">
        <v>2169</v>
      </c>
      <c r="E725" t="s">
        <v>1010</v>
      </c>
      <c r="F725" s="8" t="s">
        <v>2767</v>
      </c>
      <c r="G725" s="8" t="s">
        <v>1014</v>
      </c>
      <c r="H725">
        <v>12810</v>
      </c>
      <c r="I725">
        <v>75</v>
      </c>
      <c r="M725" s="8"/>
    </row>
    <row r="726" spans="1:13" x14ac:dyDescent="0.25">
      <c r="A726" t="s">
        <v>703</v>
      </c>
      <c r="B726">
        <v>44356</v>
      </c>
      <c r="C726">
        <v>0.23909953093091699</v>
      </c>
      <c r="D726" t="s">
        <v>2081</v>
      </c>
      <c r="E726" t="s">
        <v>2891</v>
      </c>
      <c r="F726" s="8" t="s">
        <v>2767</v>
      </c>
      <c r="G726" s="8" t="s">
        <v>1014</v>
      </c>
      <c r="H726">
        <v>12585</v>
      </c>
      <c r="I726">
        <v>75</v>
      </c>
      <c r="M726" s="8"/>
    </row>
    <row r="727" spans="1:13" x14ac:dyDescent="0.25">
      <c r="A727" t="s">
        <v>704</v>
      </c>
      <c r="B727">
        <v>44017</v>
      </c>
      <c r="C727">
        <v>0.55907582803245004</v>
      </c>
      <c r="D727" t="s">
        <v>2223</v>
      </c>
      <c r="E727" t="s">
        <v>1010</v>
      </c>
      <c r="F727" s="8" t="s">
        <v>2730</v>
      </c>
      <c r="G727" s="8" t="s">
        <v>1013</v>
      </c>
      <c r="H727">
        <v>12450</v>
      </c>
      <c r="I727">
        <v>22</v>
      </c>
      <c r="M727" s="8"/>
    </row>
    <row r="728" spans="1:13" x14ac:dyDescent="0.25">
      <c r="A728" t="s">
        <v>705</v>
      </c>
      <c r="B728">
        <v>44164</v>
      </c>
      <c r="C728">
        <v>0.15912183830583301</v>
      </c>
      <c r="D728" t="s">
        <v>2131</v>
      </c>
      <c r="E728" t="s">
        <v>2891</v>
      </c>
      <c r="F728" s="8" t="s">
        <v>2730</v>
      </c>
      <c r="G728" s="8" t="s">
        <v>1012</v>
      </c>
      <c r="H728">
        <v>12735</v>
      </c>
      <c r="I728">
        <v>74</v>
      </c>
      <c r="M728" s="8"/>
    </row>
    <row r="729" spans="1:13" x14ac:dyDescent="0.25">
      <c r="F729" s="8"/>
      <c r="G729" s="8"/>
      <c r="M729" s="8"/>
    </row>
    <row r="730" spans="1:13" x14ac:dyDescent="0.25">
      <c r="A730" t="s">
        <v>706</v>
      </c>
      <c r="B730">
        <v>44042</v>
      </c>
      <c r="C730">
        <v>0.699543933153561</v>
      </c>
      <c r="D730" t="s">
        <v>2197</v>
      </c>
      <c r="E730" t="s">
        <v>1010</v>
      </c>
      <c r="F730" s="8" t="s">
        <v>2730</v>
      </c>
      <c r="G730" s="8" t="s">
        <v>1012</v>
      </c>
      <c r="H730">
        <v>12749</v>
      </c>
      <c r="I730">
        <v>54</v>
      </c>
      <c r="M730" s="8"/>
    </row>
    <row r="731" spans="1:13" x14ac:dyDescent="0.25">
      <c r="A731" t="s">
        <v>707</v>
      </c>
      <c r="B731">
        <v>44305</v>
      </c>
      <c r="C731">
        <v>0.27555962405676199</v>
      </c>
      <c r="D731" t="s">
        <v>2094</v>
      </c>
      <c r="E731" t="s">
        <v>2891</v>
      </c>
      <c r="F731" s="8" t="s">
        <v>2730</v>
      </c>
      <c r="G731" s="8" t="s">
        <v>1014</v>
      </c>
      <c r="H731">
        <v>12267</v>
      </c>
      <c r="I731">
        <v>95</v>
      </c>
      <c r="M731" s="8"/>
    </row>
    <row r="732" spans="1:13" x14ac:dyDescent="0.25">
      <c r="A732" t="s">
        <v>708</v>
      </c>
      <c r="B732">
        <v>44196</v>
      </c>
      <c r="C732">
        <v>0.50436312687819296</v>
      </c>
      <c r="D732" t="s">
        <v>2207</v>
      </c>
      <c r="E732" t="s">
        <v>2891</v>
      </c>
      <c r="F732" s="8" t="s">
        <v>2730</v>
      </c>
      <c r="G732" s="8" t="s">
        <v>1013</v>
      </c>
      <c r="H732">
        <v>12517</v>
      </c>
      <c r="I732">
        <v>63</v>
      </c>
      <c r="M732" s="8"/>
    </row>
    <row r="733" spans="1:13" x14ac:dyDescent="0.25">
      <c r="A733" t="s">
        <v>709</v>
      </c>
      <c r="B733">
        <v>44299</v>
      </c>
      <c r="C733">
        <v>0.97564808891575105</v>
      </c>
      <c r="D733" t="s">
        <v>2126</v>
      </c>
      <c r="E733" t="s">
        <v>2891</v>
      </c>
      <c r="F733" s="8" t="s">
        <v>2768</v>
      </c>
      <c r="G733" s="8" t="s">
        <v>1013</v>
      </c>
      <c r="H733">
        <v>12519</v>
      </c>
      <c r="I733">
        <v>92</v>
      </c>
      <c r="M733" s="8"/>
    </row>
    <row r="734" spans="1:13" x14ac:dyDescent="0.25">
      <c r="A734" t="s">
        <v>710</v>
      </c>
      <c r="B734">
        <v>44243</v>
      </c>
      <c r="C734">
        <v>0.96454879510987201</v>
      </c>
      <c r="D734" t="s">
        <v>2089</v>
      </c>
      <c r="E734" t="s">
        <v>2891</v>
      </c>
      <c r="F734" s="8" t="s">
        <v>2769</v>
      </c>
      <c r="G734" s="8" t="s">
        <v>1012</v>
      </c>
      <c r="H734">
        <v>12790</v>
      </c>
      <c r="I734">
        <v>61</v>
      </c>
      <c r="M734" s="8"/>
    </row>
    <row r="735" spans="1:13" x14ac:dyDescent="0.25">
      <c r="A735" t="s">
        <v>711</v>
      </c>
      <c r="B735">
        <v>44168</v>
      </c>
      <c r="C735">
        <v>0.49058452010821701</v>
      </c>
      <c r="D735" t="s">
        <v>2129</v>
      </c>
      <c r="E735" t="s">
        <v>1010</v>
      </c>
      <c r="F735" s="8" t="s">
        <v>2769</v>
      </c>
      <c r="G735" s="8" t="s">
        <v>1012</v>
      </c>
      <c r="H735">
        <v>12294</v>
      </c>
      <c r="I735">
        <v>57</v>
      </c>
      <c r="M735" s="8"/>
    </row>
    <row r="736" spans="1:13" x14ac:dyDescent="0.25">
      <c r="A736" t="s">
        <v>712</v>
      </c>
      <c r="B736">
        <v>44183</v>
      </c>
      <c r="C736">
        <v>0.67202737797311995</v>
      </c>
      <c r="D736" t="s">
        <v>2205</v>
      </c>
      <c r="E736" t="s">
        <v>1010</v>
      </c>
      <c r="F736" s="8" t="s">
        <v>2770</v>
      </c>
      <c r="G736" s="8" t="s">
        <v>1012</v>
      </c>
      <c r="H736">
        <v>12786</v>
      </c>
      <c r="I736">
        <v>96</v>
      </c>
      <c r="M736" s="8"/>
    </row>
    <row r="737" spans="1:13" x14ac:dyDescent="0.25">
      <c r="A737" t="s">
        <v>713</v>
      </c>
      <c r="B737">
        <v>44255</v>
      </c>
      <c r="C737">
        <v>0.609632606428959</v>
      </c>
      <c r="D737" t="s">
        <v>2129</v>
      </c>
      <c r="E737" t="s">
        <v>2891</v>
      </c>
      <c r="F737" s="8" t="s">
        <v>2719</v>
      </c>
      <c r="G737" s="8" t="s">
        <v>1012</v>
      </c>
      <c r="H737">
        <v>12326</v>
      </c>
      <c r="I737">
        <v>28</v>
      </c>
      <c r="M737" s="8"/>
    </row>
    <row r="738" spans="1:13" x14ac:dyDescent="0.25">
      <c r="A738" t="s">
        <v>714</v>
      </c>
      <c r="B738">
        <v>44267</v>
      </c>
      <c r="C738">
        <v>0.83784626814526397</v>
      </c>
      <c r="D738" t="s">
        <v>2115</v>
      </c>
      <c r="E738" t="s">
        <v>2891</v>
      </c>
      <c r="F738" s="8" t="s">
        <v>2719</v>
      </c>
      <c r="G738" s="8" t="s">
        <v>1013</v>
      </c>
      <c r="H738">
        <v>12324</v>
      </c>
      <c r="I738">
        <v>13</v>
      </c>
      <c r="M738" s="8"/>
    </row>
    <row r="739" spans="1:13" x14ac:dyDescent="0.25">
      <c r="A739" t="s">
        <v>715</v>
      </c>
      <c r="B739">
        <v>44132</v>
      </c>
      <c r="C739">
        <v>0.18607647730014501</v>
      </c>
      <c r="D739" t="s">
        <v>2133</v>
      </c>
      <c r="E739" t="s">
        <v>1010</v>
      </c>
      <c r="F739" s="8" t="s">
        <v>2719</v>
      </c>
      <c r="G739" s="8" t="s">
        <v>1012</v>
      </c>
      <c r="H739">
        <v>12851</v>
      </c>
      <c r="I739">
        <v>16</v>
      </c>
      <c r="M739" s="8"/>
    </row>
    <row r="740" spans="1:13" x14ac:dyDescent="0.25">
      <c r="A740" t="s">
        <v>716</v>
      </c>
      <c r="B740">
        <v>44172</v>
      </c>
      <c r="C740">
        <v>3.07567639230721E-3</v>
      </c>
      <c r="D740" t="s">
        <v>2080</v>
      </c>
      <c r="E740" t="s">
        <v>2891</v>
      </c>
      <c r="F740" s="8" t="s">
        <v>2771</v>
      </c>
      <c r="G740" s="8" t="s">
        <v>1012</v>
      </c>
      <c r="H740">
        <v>12647</v>
      </c>
      <c r="I740">
        <v>97</v>
      </c>
      <c r="M740" s="8"/>
    </row>
    <row r="741" spans="1:13" x14ac:dyDescent="0.25">
      <c r="A741" t="s">
        <v>717</v>
      </c>
      <c r="B741">
        <v>44339</v>
      </c>
      <c r="C741">
        <v>0.26868516146127502</v>
      </c>
      <c r="D741" t="s">
        <v>2138</v>
      </c>
      <c r="E741" t="s">
        <v>2891</v>
      </c>
      <c r="F741" s="8" t="s">
        <v>2772</v>
      </c>
      <c r="G741" s="8" t="s">
        <v>1012</v>
      </c>
      <c r="H741">
        <v>12433</v>
      </c>
      <c r="I741">
        <v>47</v>
      </c>
      <c r="M741" s="8"/>
    </row>
    <row r="742" spans="1:13" x14ac:dyDescent="0.25">
      <c r="A742" t="s">
        <v>718</v>
      </c>
      <c r="B742">
        <v>44199</v>
      </c>
      <c r="C742">
        <v>0.86722444095642204</v>
      </c>
      <c r="D742" t="s">
        <v>2162</v>
      </c>
      <c r="E742" t="s">
        <v>2891</v>
      </c>
      <c r="F742" s="8" t="s">
        <v>2773</v>
      </c>
      <c r="G742" s="8" t="s">
        <v>1012</v>
      </c>
      <c r="H742">
        <v>12941</v>
      </c>
      <c r="I742">
        <v>20</v>
      </c>
      <c r="M742" s="8"/>
    </row>
    <row r="743" spans="1:13" x14ac:dyDescent="0.25">
      <c r="A743" t="s">
        <v>719</v>
      </c>
      <c r="B743">
        <v>44124</v>
      </c>
      <c r="C743">
        <v>3.21362287779609E-2</v>
      </c>
      <c r="D743" t="s">
        <v>2224</v>
      </c>
      <c r="E743" t="s">
        <v>2891</v>
      </c>
      <c r="F743" s="8" t="s">
        <v>2774</v>
      </c>
      <c r="G743" s="8" t="s">
        <v>1012</v>
      </c>
      <c r="H743">
        <v>13121</v>
      </c>
      <c r="I743">
        <v>86</v>
      </c>
      <c r="M743" s="8"/>
    </row>
    <row r="744" spans="1:13" x14ac:dyDescent="0.25">
      <c r="A744" t="s">
        <v>720</v>
      </c>
      <c r="B744">
        <v>44005</v>
      </c>
      <c r="C744">
        <v>0.25954386724926298</v>
      </c>
      <c r="D744" t="s">
        <v>2041</v>
      </c>
      <c r="E744" t="s">
        <v>1010</v>
      </c>
      <c r="F744" s="8" t="s">
        <v>2775</v>
      </c>
      <c r="G744" s="8" t="s">
        <v>1012</v>
      </c>
      <c r="H744">
        <v>13066</v>
      </c>
      <c r="I744">
        <v>82</v>
      </c>
      <c r="M744" s="8"/>
    </row>
    <row r="745" spans="1:13" x14ac:dyDescent="0.25">
      <c r="A745" t="s">
        <v>721</v>
      </c>
      <c r="B745">
        <v>44197</v>
      </c>
      <c r="C745">
        <v>0.52764694906090104</v>
      </c>
      <c r="D745" t="s">
        <v>2140</v>
      </c>
      <c r="E745" t="s">
        <v>1010</v>
      </c>
      <c r="F745" s="8" t="s">
        <v>2776</v>
      </c>
      <c r="G745" s="8" t="s">
        <v>1013</v>
      </c>
      <c r="H745">
        <v>12859</v>
      </c>
      <c r="I745">
        <v>34</v>
      </c>
      <c r="M745" s="8"/>
    </row>
    <row r="746" spans="1:13" x14ac:dyDescent="0.25">
      <c r="A746" t="s">
        <v>722</v>
      </c>
      <c r="B746">
        <v>44210</v>
      </c>
      <c r="C746">
        <v>0.49391632494259302</v>
      </c>
      <c r="D746" t="s">
        <v>2083</v>
      </c>
      <c r="E746" t="s">
        <v>1010</v>
      </c>
      <c r="F746" s="8" t="s">
        <v>2775</v>
      </c>
      <c r="G746" s="8" t="s">
        <v>1013</v>
      </c>
      <c r="H746">
        <v>12691</v>
      </c>
      <c r="I746">
        <v>75</v>
      </c>
      <c r="M746" s="8"/>
    </row>
    <row r="747" spans="1:13" x14ac:dyDescent="0.25">
      <c r="A747" t="s">
        <v>723</v>
      </c>
      <c r="B747">
        <v>44138</v>
      </c>
      <c r="C747">
        <v>0.28532038169046797</v>
      </c>
      <c r="D747" t="s">
        <v>2224</v>
      </c>
      <c r="E747" t="s">
        <v>1010</v>
      </c>
      <c r="F747" s="8" t="s">
        <v>2773</v>
      </c>
      <c r="G747" s="8" t="s">
        <v>1013</v>
      </c>
      <c r="H747">
        <v>12958</v>
      </c>
      <c r="I747">
        <v>43</v>
      </c>
      <c r="M747" s="8"/>
    </row>
    <row r="748" spans="1:13" x14ac:dyDescent="0.25">
      <c r="A748" t="s">
        <v>724</v>
      </c>
      <c r="B748">
        <v>44217</v>
      </c>
      <c r="C748">
        <v>0.53081528797703004</v>
      </c>
      <c r="D748" t="s">
        <v>2095</v>
      </c>
      <c r="E748" t="s">
        <v>2891</v>
      </c>
      <c r="F748" s="8" t="s">
        <v>2777</v>
      </c>
      <c r="G748" s="8" t="s">
        <v>1013</v>
      </c>
      <c r="H748">
        <v>12685</v>
      </c>
      <c r="I748">
        <v>49</v>
      </c>
      <c r="M748" s="8"/>
    </row>
    <row r="749" spans="1:13" x14ac:dyDescent="0.25">
      <c r="A749" t="s">
        <v>725</v>
      </c>
      <c r="B749">
        <v>44255</v>
      </c>
      <c r="C749">
        <v>0.58069512773125798</v>
      </c>
      <c r="D749" t="s">
        <v>2028</v>
      </c>
      <c r="E749" t="s">
        <v>1010</v>
      </c>
      <c r="F749" s="8" t="s">
        <v>2771</v>
      </c>
      <c r="G749" s="8" t="s">
        <v>1013</v>
      </c>
      <c r="H749">
        <v>12690</v>
      </c>
      <c r="I749">
        <v>32</v>
      </c>
      <c r="M749" s="8"/>
    </row>
    <row r="750" spans="1:13" x14ac:dyDescent="0.25">
      <c r="A750" t="s">
        <v>726</v>
      </c>
      <c r="B750">
        <v>44079</v>
      </c>
      <c r="C750">
        <v>0.34774386278942898</v>
      </c>
      <c r="D750" t="s">
        <v>2145</v>
      </c>
      <c r="E750" t="s">
        <v>1010</v>
      </c>
      <c r="F750" s="8" t="s">
        <v>2778</v>
      </c>
      <c r="G750" s="8" t="s">
        <v>1013</v>
      </c>
      <c r="H750">
        <v>12591</v>
      </c>
      <c r="I750">
        <v>35</v>
      </c>
      <c r="M750" s="8"/>
    </row>
    <row r="751" spans="1:13" x14ac:dyDescent="0.25">
      <c r="A751" t="s">
        <v>727</v>
      </c>
      <c r="B751">
        <v>44141</v>
      </c>
      <c r="C751">
        <v>0.42851758636637299</v>
      </c>
      <c r="D751" t="s">
        <v>2042</v>
      </c>
      <c r="E751" t="s">
        <v>1010</v>
      </c>
      <c r="F751" s="8" t="s">
        <v>2779</v>
      </c>
      <c r="G751" s="8" t="s">
        <v>1012</v>
      </c>
      <c r="H751">
        <v>12472</v>
      </c>
      <c r="I751">
        <v>63</v>
      </c>
      <c r="M751" s="8"/>
    </row>
    <row r="752" spans="1:13" x14ac:dyDescent="0.25">
      <c r="A752" t="s">
        <v>728</v>
      </c>
      <c r="B752">
        <v>44033</v>
      </c>
      <c r="C752">
        <v>0.29840343660725199</v>
      </c>
      <c r="D752" t="s">
        <v>2225</v>
      </c>
      <c r="E752" t="s">
        <v>2891</v>
      </c>
      <c r="F752" s="8" t="s">
        <v>2778</v>
      </c>
      <c r="G752" s="8" t="s">
        <v>1012</v>
      </c>
      <c r="H752">
        <v>13029</v>
      </c>
      <c r="I752">
        <v>60</v>
      </c>
      <c r="M752" s="8"/>
    </row>
    <row r="753" spans="1:13" x14ac:dyDescent="0.25">
      <c r="A753" t="s">
        <v>729</v>
      </c>
      <c r="B753">
        <v>44296</v>
      </c>
      <c r="C753">
        <v>0.72990097625584804</v>
      </c>
      <c r="D753" t="s">
        <v>2147</v>
      </c>
      <c r="E753" t="s">
        <v>1010</v>
      </c>
      <c r="F753" s="8" t="s">
        <v>2778</v>
      </c>
      <c r="G753" s="8" t="s">
        <v>1012</v>
      </c>
      <c r="H753">
        <v>12376</v>
      </c>
      <c r="I753">
        <v>31</v>
      </c>
      <c r="M753" s="8"/>
    </row>
    <row r="754" spans="1:13" x14ac:dyDescent="0.25">
      <c r="F754" s="8"/>
      <c r="G754" s="8"/>
      <c r="M754" s="8"/>
    </row>
    <row r="755" spans="1:13" x14ac:dyDescent="0.25">
      <c r="A755" t="s">
        <v>730</v>
      </c>
      <c r="B755">
        <v>44348</v>
      </c>
      <c r="C755">
        <v>0.71891685554779305</v>
      </c>
      <c r="D755" t="s">
        <v>2213</v>
      </c>
      <c r="E755" t="s">
        <v>1010</v>
      </c>
      <c r="F755" s="8" t="s">
        <v>2780</v>
      </c>
      <c r="G755" s="8" t="s">
        <v>1012</v>
      </c>
      <c r="H755">
        <v>12635</v>
      </c>
      <c r="I755">
        <v>29</v>
      </c>
      <c r="M755" s="8"/>
    </row>
    <row r="756" spans="1:13" x14ac:dyDescent="0.25">
      <c r="A756" t="s">
        <v>731</v>
      </c>
      <c r="B756">
        <v>44083</v>
      </c>
      <c r="C756">
        <v>8.98207211523094E-3</v>
      </c>
      <c r="D756" t="s">
        <v>2178</v>
      </c>
      <c r="E756" t="s">
        <v>1010</v>
      </c>
      <c r="F756" s="8" t="s">
        <v>2781</v>
      </c>
      <c r="G756" s="8" t="s">
        <v>1012</v>
      </c>
      <c r="H756">
        <v>12549</v>
      </c>
      <c r="I756">
        <v>76</v>
      </c>
      <c r="M756" s="8"/>
    </row>
    <row r="757" spans="1:13" x14ac:dyDescent="0.25">
      <c r="A757" t="s">
        <v>732</v>
      </c>
      <c r="B757">
        <v>44082</v>
      </c>
      <c r="C757">
        <v>8.1892532917115499E-2</v>
      </c>
      <c r="D757" t="s">
        <v>2062</v>
      </c>
      <c r="E757" t="s">
        <v>1010</v>
      </c>
      <c r="F757" s="8" t="s">
        <v>2782</v>
      </c>
      <c r="G757" s="8" t="s">
        <v>1012</v>
      </c>
      <c r="H757">
        <v>12345</v>
      </c>
      <c r="I757">
        <v>69</v>
      </c>
      <c r="M757" s="8"/>
    </row>
    <row r="758" spans="1:13" x14ac:dyDescent="0.25">
      <c r="A758" t="s">
        <v>733</v>
      </c>
      <c r="B758">
        <v>44361</v>
      </c>
      <c r="C758">
        <v>7.2780911478810495E-2</v>
      </c>
      <c r="D758" t="s">
        <v>2224</v>
      </c>
      <c r="E758" t="s">
        <v>1010</v>
      </c>
      <c r="F758" s="8" t="s">
        <v>2783</v>
      </c>
      <c r="G758" s="8" t="s">
        <v>1012</v>
      </c>
      <c r="H758">
        <v>12168</v>
      </c>
      <c r="I758">
        <v>10</v>
      </c>
      <c r="M758" s="8"/>
    </row>
    <row r="759" spans="1:13" x14ac:dyDescent="0.25">
      <c r="F759" s="8"/>
      <c r="G759" s="8"/>
      <c r="M759" s="8"/>
    </row>
    <row r="760" spans="1:13" x14ac:dyDescent="0.25">
      <c r="A760" t="s">
        <v>734</v>
      </c>
      <c r="B760">
        <v>44100</v>
      </c>
      <c r="C760">
        <v>0.99331966440803099</v>
      </c>
      <c r="D760" t="s">
        <v>2195</v>
      </c>
      <c r="E760" t="s">
        <v>1010</v>
      </c>
      <c r="F760" s="8" t="s">
        <v>2784</v>
      </c>
      <c r="G760" s="8" t="s">
        <v>1012</v>
      </c>
      <c r="H760">
        <v>12860</v>
      </c>
      <c r="I760">
        <v>25</v>
      </c>
      <c r="M760" s="8"/>
    </row>
    <row r="761" spans="1:13" x14ac:dyDescent="0.25">
      <c r="A761" t="s">
        <v>735</v>
      </c>
      <c r="B761">
        <v>44046</v>
      </c>
      <c r="C761">
        <v>0.34367794564416898</v>
      </c>
      <c r="D761" t="s">
        <v>2211</v>
      </c>
      <c r="E761" t="s">
        <v>2891</v>
      </c>
      <c r="F761" s="8" t="s">
        <v>2785</v>
      </c>
      <c r="G761" s="8" t="s">
        <v>1013</v>
      </c>
      <c r="H761">
        <v>12497</v>
      </c>
      <c r="I761">
        <v>49</v>
      </c>
      <c r="M761" s="8"/>
    </row>
    <row r="762" spans="1:13" x14ac:dyDescent="0.25">
      <c r="A762" t="s">
        <v>736</v>
      </c>
      <c r="B762">
        <v>44316</v>
      </c>
      <c r="C762">
        <v>0.44770902160909998</v>
      </c>
      <c r="D762" t="s">
        <v>2082</v>
      </c>
      <c r="E762" t="s">
        <v>2891</v>
      </c>
      <c r="F762" s="8" t="s">
        <v>2786</v>
      </c>
      <c r="G762" s="8" t="s">
        <v>1013</v>
      </c>
      <c r="H762">
        <v>12254</v>
      </c>
      <c r="I762">
        <v>78</v>
      </c>
      <c r="M762" s="8"/>
    </row>
    <row r="763" spans="1:13" x14ac:dyDescent="0.25">
      <c r="A763" t="s">
        <v>737</v>
      </c>
      <c r="B763">
        <v>44177</v>
      </c>
      <c r="C763">
        <v>0.27905457015611801</v>
      </c>
      <c r="D763" t="s">
        <v>2042</v>
      </c>
      <c r="E763" t="s">
        <v>1010</v>
      </c>
      <c r="F763" s="8" t="s">
        <v>2787</v>
      </c>
      <c r="G763" s="8" t="s">
        <v>1013</v>
      </c>
      <c r="H763">
        <v>12646</v>
      </c>
      <c r="I763">
        <v>12</v>
      </c>
      <c r="M763" s="8"/>
    </row>
    <row r="764" spans="1:13" x14ac:dyDescent="0.25">
      <c r="A764" t="s">
        <v>738</v>
      </c>
      <c r="B764">
        <v>44019</v>
      </c>
      <c r="C764">
        <v>0.33581379298651098</v>
      </c>
      <c r="D764" t="s">
        <v>2170</v>
      </c>
      <c r="E764" t="s">
        <v>1010</v>
      </c>
      <c r="F764" s="8" t="s">
        <v>2788</v>
      </c>
      <c r="G764" s="8" t="s">
        <v>1012</v>
      </c>
      <c r="H764">
        <v>12799</v>
      </c>
      <c r="I764">
        <v>73</v>
      </c>
      <c r="M764" s="8"/>
    </row>
    <row r="765" spans="1:13" x14ac:dyDescent="0.25">
      <c r="A765" t="s">
        <v>739</v>
      </c>
      <c r="B765">
        <v>44270</v>
      </c>
      <c r="C765">
        <v>0.54598957195636999</v>
      </c>
      <c r="D765" t="s">
        <v>2209</v>
      </c>
      <c r="E765" t="s">
        <v>1010</v>
      </c>
      <c r="F765" s="8" t="s">
        <v>2789</v>
      </c>
      <c r="G765" s="8" t="s">
        <v>1012</v>
      </c>
      <c r="H765">
        <v>12797</v>
      </c>
      <c r="I765">
        <v>60</v>
      </c>
      <c r="M765" s="8"/>
    </row>
    <row r="766" spans="1:13" x14ac:dyDescent="0.25">
      <c r="A766" t="s">
        <v>740</v>
      </c>
      <c r="B766">
        <v>44103</v>
      </c>
      <c r="C766">
        <v>0.31505305011531198</v>
      </c>
      <c r="D766" t="s">
        <v>2060</v>
      </c>
      <c r="E766" t="s">
        <v>1010</v>
      </c>
      <c r="F766" s="8" t="s">
        <v>2790</v>
      </c>
      <c r="G766" s="8" t="s">
        <v>1013</v>
      </c>
      <c r="H766">
        <v>12371</v>
      </c>
      <c r="I766">
        <v>98</v>
      </c>
      <c r="M766" s="8"/>
    </row>
    <row r="767" spans="1:13" x14ac:dyDescent="0.25">
      <c r="A767" t="s">
        <v>741</v>
      </c>
      <c r="B767">
        <v>44013</v>
      </c>
      <c r="C767">
        <v>0.70768392939259595</v>
      </c>
      <c r="D767" t="s">
        <v>2032</v>
      </c>
      <c r="E767" t="s">
        <v>1010</v>
      </c>
      <c r="F767" s="8" t="s">
        <v>2791</v>
      </c>
      <c r="G767" s="8" t="s">
        <v>1014</v>
      </c>
      <c r="H767">
        <v>12852</v>
      </c>
      <c r="I767">
        <v>42</v>
      </c>
      <c r="M767" s="8"/>
    </row>
    <row r="768" spans="1:13" x14ac:dyDescent="0.25">
      <c r="A768" t="s">
        <v>742</v>
      </c>
      <c r="B768">
        <v>44212</v>
      </c>
      <c r="C768">
        <v>0.97225233012789103</v>
      </c>
      <c r="D768" t="s">
        <v>2153</v>
      </c>
      <c r="E768" t="s">
        <v>2891</v>
      </c>
      <c r="F768" s="8" t="s">
        <v>2791</v>
      </c>
      <c r="G768" s="8" t="s">
        <v>1014</v>
      </c>
      <c r="H768">
        <v>12193</v>
      </c>
      <c r="I768">
        <v>89</v>
      </c>
      <c r="M768" s="8"/>
    </row>
    <row r="769" spans="1:13" x14ac:dyDescent="0.25">
      <c r="A769" t="s">
        <v>743</v>
      </c>
      <c r="B769">
        <v>44188</v>
      </c>
      <c r="C769">
        <v>0.35533912606214801</v>
      </c>
      <c r="D769" t="s">
        <v>2062</v>
      </c>
      <c r="E769" t="s">
        <v>1011</v>
      </c>
      <c r="F769" s="8" t="s">
        <v>2792</v>
      </c>
      <c r="G769" s="8" t="s">
        <v>1014</v>
      </c>
      <c r="H769">
        <v>12243</v>
      </c>
      <c r="I769">
        <v>42</v>
      </c>
      <c r="M769" s="8"/>
    </row>
    <row r="770" spans="1:13" x14ac:dyDescent="0.25">
      <c r="A770" t="s">
        <v>744</v>
      </c>
      <c r="B770">
        <v>44156</v>
      </c>
      <c r="C770">
        <v>8.5306477871422801E-2</v>
      </c>
      <c r="D770" t="s">
        <v>2188</v>
      </c>
      <c r="E770" t="s">
        <v>1011</v>
      </c>
      <c r="F770" s="8" t="s">
        <v>2793</v>
      </c>
      <c r="G770" s="8" t="s">
        <v>1014</v>
      </c>
      <c r="H770">
        <v>12134</v>
      </c>
      <c r="I770">
        <v>10</v>
      </c>
      <c r="M770" s="8"/>
    </row>
    <row r="771" spans="1:13" x14ac:dyDescent="0.25">
      <c r="A771" t="s">
        <v>745</v>
      </c>
      <c r="B771">
        <v>44131</v>
      </c>
      <c r="C771">
        <v>0.96985365194431306</v>
      </c>
      <c r="D771" t="s">
        <v>2055</v>
      </c>
      <c r="E771" t="s">
        <v>1010</v>
      </c>
      <c r="F771" s="8" t="s">
        <v>2794</v>
      </c>
      <c r="G771" s="8" t="s">
        <v>1014</v>
      </c>
      <c r="H771">
        <v>12134</v>
      </c>
      <c r="I771">
        <v>44</v>
      </c>
      <c r="M771" s="8"/>
    </row>
    <row r="772" spans="1:13" x14ac:dyDescent="0.25">
      <c r="A772" t="s">
        <v>746</v>
      </c>
      <c r="B772">
        <v>44146</v>
      </c>
      <c r="C772">
        <v>0.75883346923747996</v>
      </c>
      <c r="D772" t="s">
        <v>2183</v>
      </c>
      <c r="E772" t="s">
        <v>1011</v>
      </c>
      <c r="F772" s="8" t="s">
        <v>2795</v>
      </c>
      <c r="G772" s="8" t="s">
        <v>1013</v>
      </c>
      <c r="H772">
        <v>12515</v>
      </c>
      <c r="I772">
        <v>18</v>
      </c>
      <c r="M772" s="8"/>
    </row>
    <row r="773" spans="1:13" x14ac:dyDescent="0.25">
      <c r="A773" t="s">
        <v>747</v>
      </c>
      <c r="B773">
        <v>44117</v>
      </c>
      <c r="C773">
        <v>0.50670394580575395</v>
      </c>
      <c r="D773" t="s">
        <v>2086</v>
      </c>
      <c r="E773" t="s">
        <v>1010</v>
      </c>
      <c r="F773" s="8" t="s">
        <v>2796</v>
      </c>
      <c r="G773" s="8" t="s">
        <v>1012</v>
      </c>
      <c r="H773">
        <v>12262</v>
      </c>
      <c r="I773">
        <v>99</v>
      </c>
      <c r="M773" s="8"/>
    </row>
    <row r="774" spans="1:13" x14ac:dyDescent="0.25">
      <c r="A774" t="s">
        <v>748</v>
      </c>
      <c r="B774">
        <v>44086</v>
      </c>
      <c r="C774">
        <v>0.67951351621273204</v>
      </c>
      <c r="D774" t="s">
        <v>2144</v>
      </c>
      <c r="E774" t="s">
        <v>1011</v>
      </c>
      <c r="F774" s="8" t="s">
        <v>2797</v>
      </c>
      <c r="G774" s="8" t="s">
        <v>1012</v>
      </c>
      <c r="H774">
        <v>12677</v>
      </c>
      <c r="I774">
        <v>90</v>
      </c>
      <c r="M774" s="8"/>
    </row>
    <row r="775" spans="1:13" x14ac:dyDescent="0.25">
      <c r="A775" t="s">
        <v>749</v>
      </c>
      <c r="B775">
        <v>44040</v>
      </c>
      <c r="C775">
        <v>0.69558471083354001</v>
      </c>
      <c r="D775" t="s">
        <v>2025</v>
      </c>
      <c r="E775" t="s">
        <v>1010</v>
      </c>
      <c r="F775" s="8" t="s">
        <v>2798</v>
      </c>
      <c r="G775" s="8" t="s">
        <v>1012</v>
      </c>
      <c r="H775">
        <v>12146</v>
      </c>
      <c r="I775">
        <v>60</v>
      </c>
      <c r="M775" s="8"/>
    </row>
    <row r="776" spans="1:13" x14ac:dyDescent="0.25">
      <c r="A776" t="s">
        <v>750</v>
      </c>
      <c r="B776">
        <v>44280</v>
      </c>
      <c r="C776">
        <v>1.45815904917279E-2</v>
      </c>
      <c r="D776" t="s">
        <v>2154</v>
      </c>
      <c r="E776" t="s">
        <v>1011</v>
      </c>
      <c r="F776" s="8" t="s">
        <v>2799</v>
      </c>
      <c r="G776" s="8" t="s">
        <v>1012</v>
      </c>
      <c r="H776">
        <v>12312</v>
      </c>
      <c r="I776">
        <v>41</v>
      </c>
      <c r="M776" s="8"/>
    </row>
    <row r="777" spans="1:13" x14ac:dyDescent="0.25">
      <c r="A777" t="s">
        <v>751</v>
      </c>
      <c r="B777">
        <v>44079</v>
      </c>
      <c r="C777">
        <v>0.97864576002418902</v>
      </c>
      <c r="D777" t="s">
        <v>2086</v>
      </c>
      <c r="E777" t="s">
        <v>1011</v>
      </c>
      <c r="F777" s="8" t="s">
        <v>2800</v>
      </c>
      <c r="G777" s="8" t="s">
        <v>1012</v>
      </c>
      <c r="H777">
        <v>12409</v>
      </c>
      <c r="I777">
        <v>84</v>
      </c>
      <c r="M777" s="8"/>
    </row>
    <row r="778" spans="1:13" x14ac:dyDescent="0.25">
      <c r="A778" t="s">
        <v>752</v>
      </c>
      <c r="B778">
        <v>44226</v>
      </c>
      <c r="C778">
        <v>0.957302501243668</v>
      </c>
      <c r="D778" t="s">
        <v>2134</v>
      </c>
      <c r="E778" t="s">
        <v>1011</v>
      </c>
      <c r="F778" s="8" t="s">
        <v>2801</v>
      </c>
      <c r="G778" s="8" t="s">
        <v>1012</v>
      </c>
      <c r="H778">
        <v>12994</v>
      </c>
      <c r="I778">
        <v>65</v>
      </c>
      <c r="M778" s="8"/>
    </row>
    <row r="779" spans="1:13" x14ac:dyDescent="0.25">
      <c r="A779" t="s">
        <v>753</v>
      </c>
      <c r="B779">
        <v>44047</v>
      </c>
      <c r="C779">
        <v>0.68904304092400404</v>
      </c>
      <c r="D779" t="s">
        <v>2178</v>
      </c>
      <c r="E779" t="s">
        <v>1010</v>
      </c>
      <c r="F779" s="8" t="s">
        <v>2802</v>
      </c>
      <c r="G779" s="8" t="s">
        <v>1012</v>
      </c>
      <c r="H779">
        <v>12307</v>
      </c>
      <c r="I779">
        <v>22</v>
      </c>
      <c r="M779" s="8"/>
    </row>
    <row r="780" spans="1:13" x14ac:dyDescent="0.25">
      <c r="A780" t="s">
        <v>754</v>
      </c>
      <c r="B780">
        <v>44295</v>
      </c>
      <c r="C780">
        <v>0.84138282386279495</v>
      </c>
      <c r="D780" t="s">
        <v>2034</v>
      </c>
      <c r="E780" t="s">
        <v>1010</v>
      </c>
      <c r="F780" s="8" t="s">
        <v>2802</v>
      </c>
      <c r="G780" s="8" t="s">
        <v>1014</v>
      </c>
      <c r="H780">
        <v>13111</v>
      </c>
      <c r="I780">
        <v>58</v>
      </c>
      <c r="M780" s="8"/>
    </row>
    <row r="781" spans="1:13" x14ac:dyDescent="0.25">
      <c r="A781" t="s">
        <v>755</v>
      </c>
      <c r="B781">
        <v>44156</v>
      </c>
      <c r="C781">
        <v>0.53280970978376796</v>
      </c>
      <c r="D781" t="s">
        <v>2033</v>
      </c>
      <c r="E781" t="s">
        <v>1011</v>
      </c>
      <c r="F781" s="8" t="s">
        <v>2803</v>
      </c>
      <c r="G781" s="8" t="s">
        <v>1014</v>
      </c>
      <c r="H781">
        <v>12811</v>
      </c>
      <c r="I781">
        <v>90</v>
      </c>
      <c r="M781" s="8"/>
    </row>
    <row r="782" spans="1:13" x14ac:dyDescent="0.25">
      <c r="A782" t="s">
        <v>756</v>
      </c>
      <c r="B782">
        <v>44224</v>
      </c>
      <c r="C782">
        <v>0.55820746200523397</v>
      </c>
      <c r="D782" t="s">
        <v>2173</v>
      </c>
      <c r="E782" t="s">
        <v>1011</v>
      </c>
      <c r="F782" s="8" t="s">
        <v>2804</v>
      </c>
      <c r="G782" s="8" t="s">
        <v>1014</v>
      </c>
      <c r="H782">
        <v>13109</v>
      </c>
      <c r="I782">
        <v>30</v>
      </c>
      <c r="M782" s="8"/>
    </row>
    <row r="783" spans="1:13" x14ac:dyDescent="0.25">
      <c r="A783" t="s">
        <v>757</v>
      </c>
      <c r="B783">
        <v>44000</v>
      </c>
      <c r="C783">
        <v>0.48634168618957102</v>
      </c>
      <c r="D783" t="s">
        <v>2200</v>
      </c>
      <c r="E783" t="s">
        <v>1010</v>
      </c>
      <c r="F783" s="8" t="s">
        <v>2792</v>
      </c>
      <c r="G783" s="8" t="s">
        <v>1014</v>
      </c>
      <c r="H783">
        <v>12718</v>
      </c>
      <c r="I783">
        <v>12</v>
      </c>
      <c r="M783" s="8"/>
    </row>
    <row r="784" spans="1:13" x14ac:dyDescent="0.25">
      <c r="A784" t="s">
        <v>758</v>
      </c>
      <c r="B784">
        <v>44007</v>
      </c>
      <c r="C784">
        <v>0.48514956046999402</v>
      </c>
      <c r="D784" t="s">
        <v>2222</v>
      </c>
      <c r="E784" t="s">
        <v>1011</v>
      </c>
      <c r="F784" s="8" t="s">
        <v>2805</v>
      </c>
      <c r="G784" s="8" t="s">
        <v>1014</v>
      </c>
      <c r="H784">
        <v>12259</v>
      </c>
      <c r="I784">
        <v>47</v>
      </c>
      <c r="M784" s="8"/>
    </row>
    <row r="785" spans="1:13" x14ac:dyDescent="0.25">
      <c r="A785" t="s">
        <v>759</v>
      </c>
      <c r="B785">
        <v>44222</v>
      </c>
      <c r="C785">
        <v>0.17401774101120501</v>
      </c>
      <c r="D785" t="s">
        <v>2091</v>
      </c>
      <c r="E785" t="s">
        <v>1010</v>
      </c>
      <c r="F785" s="8" t="s">
        <v>2802</v>
      </c>
      <c r="G785" s="8" t="s">
        <v>1012</v>
      </c>
      <c r="H785">
        <v>12151</v>
      </c>
      <c r="I785">
        <v>82</v>
      </c>
      <c r="M785" s="8"/>
    </row>
    <row r="786" spans="1:13" x14ac:dyDescent="0.25">
      <c r="A786" t="s">
        <v>760</v>
      </c>
      <c r="B786">
        <v>44071</v>
      </c>
      <c r="C786">
        <v>0.74974248445944203</v>
      </c>
      <c r="D786" t="s">
        <v>2184</v>
      </c>
      <c r="E786" t="s">
        <v>1010</v>
      </c>
      <c r="F786" s="8" t="s">
        <v>2782</v>
      </c>
      <c r="G786" s="8" t="s">
        <v>1012</v>
      </c>
      <c r="H786">
        <v>12524</v>
      </c>
      <c r="I786">
        <v>17</v>
      </c>
      <c r="M786" s="8"/>
    </row>
    <row r="787" spans="1:13" x14ac:dyDescent="0.25">
      <c r="A787" t="s">
        <v>761</v>
      </c>
      <c r="B787">
        <v>44207</v>
      </c>
      <c r="C787">
        <v>0.77205951252290095</v>
      </c>
      <c r="D787" t="s">
        <v>2132</v>
      </c>
      <c r="E787" t="s">
        <v>1010</v>
      </c>
      <c r="F787" s="8" t="s">
        <v>2806</v>
      </c>
      <c r="G787" s="8" t="s">
        <v>1012</v>
      </c>
      <c r="H787">
        <v>12878</v>
      </c>
      <c r="I787">
        <v>14</v>
      </c>
      <c r="M787" s="8"/>
    </row>
    <row r="788" spans="1:13" x14ac:dyDescent="0.25">
      <c r="A788" t="s">
        <v>762</v>
      </c>
      <c r="B788">
        <v>44181</v>
      </c>
      <c r="C788">
        <v>0.90552193106871004</v>
      </c>
      <c r="D788" t="s">
        <v>2191</v>
      </c>
      <c r="E788" t="s">
        <v>1011</v>
      </c>
      <c r="F788" s="8" t="s">
        <v>2796</v>
      </c>
      <c r="G788" s="8" t="s">
        <v>1012</v>
      </c>
      <c r="H788">
        <v>12898</v>
      </c>
      <c r="I788">
        <v>37</v>
      </c>
      <c r="M788" s="8"/>
    </row>
    <row r="789" spans="1:13" x14ac:dyDescent="0.25">
      <c r="A789" t="s">
        <v>763</v>
      </c>
      <c r="B789">
        <v>44134</v>
      </c>
      <c r="C789">
        <v>0.35939596743086599</v>
      </c>
      <c r="D789" t="s">
        <v>2088</v>
      </c>
      <c r="E789" t="s">
        <v>1010</v>
      </c>
      <c r="F789" s="8" t="s">
        <v>2788</v>
      </c>
      <c r="G789" s="8" t="s">
        <v>1012</v>
      </c>
      <c r="H789">
        <v>12152</v>
      </c>
      <c r="I789">
        <v>84</v>
      </c>
      <c r="M789" s="8"/>
    </row>
    <row r="790" spans="1:13" x14ac:dyDescent="0.25">
      <c r="A790" t="s">
        <v>764</v>
      </c>
      <c r="B790">
        <v>44252</v>
      </c>
      <c r="C790">
        <v>0.34340256134990499</v>
      </c>
      <c r="D790" t="s">
        <v>2183</v>
      </c>
      <c r="E790" t="s">
        <v>1010</v>
      </c>
      <c r="F790" s="8" t="s">
        <v>2807</v>
      </c>
      <c r="G790" s="8" t="s">
        <v>1013</v>
      </c>
      <c r="H790">
        <v>12673</v>
      </c>
      <c r="I790">
        <v>43</v>
      </c>
      <c r="M790" s="8"/>
    </row>
    <row r="791" spans="1:13" x14ac:dyDescent="0.25">
      <c r="A791" t="s">
        <v>765</v>
      </c>
      <c r="B791">
        <v>44233</v>
      </c>
      <c r="C791">
        <v>7.4408708917921298E-2</v>
      </c>
      <c r="D791" t="s">
        <v>2032</v>
      </c>
      <c r="E791" t="s">
        <v>1011</v>
      </c>
      <c r="F791" s="8" t="s">
        <v>2808</v>
      </c>
      <c r="G791" s="8" t="s">
        <v>1013</v>
      </c>
      <c r="H791">
        <v>13059</v>
      </c>
      <c r="I791">
        <v>63</v>
      </c>
      <c r="M791" s="8"/>
    </row>
    <row r="792" spans="1:13" x14ac:dyDescent="0.25">
      <c r="A792" t="s">
        <v>766</v>
      </c>
      <c r="B792">
        <v>44082</v>
      </c>
      <c r="C792">
        <v>0.89315395716141599</v>
      </c>
      <c r="D792" t="s">
        <v>2204</v>
      </c>
      <c r="E792" t="s">
        <v>1010</v>
      </c>
      <c r="F792" s="8" t="s">
        <v>2809</v>
      </c>
      <c r="G792" s="8" t="s">
        <v>1013</v>
      </c>
      <c r="H792">
        <v>12684</v>
      </c>
      <c r="I792">
        <v>98</v>
      </c>
      <c r="M792" s="8"/>
    </row>
    <row r="793" spans="1:13" x14ac:dyDescent="0.25">
      <c r="A793" t="s">
        <v>767</v>
      </c>
      <c r="B793">
        <v>44183</v>
      </c>
      <c r="C793">
        <v>0.51971723067040798</v>
      </c>
      <c r="D793" t="s">
        <v>2208</v>
      </c>
      <c r="E793" t="s">
        <v>1011</v>
      </c>
      <c r="F793" s="8" t="s">
        <v>2810</v>
      </c>
      <c r="G793" s="8" t="s">
        <v>1013</v>
      </c>
      <c r="H793">
        <v>12641</v>
      </c>
      <c r="I793">
        <v>80</v>
      </c>
      <c r="M793" s="8"/>
    </row>
    <row r="794" spans="1:13" x14ac:dyDescent="0.25">
      <c r="A794" t="s">
        <v>768</v>
      </c>
      <c r="B794">
        <v>44194</v>
      </c>
      <c r="C794">
        <v>0.26105787972105399</v>
      </c>
      <c r="D794" t="s">
        <v>2142</v>
      </c>
      <c r="E794" t="s">
        <v>1010</v>
      </c>
      <c r="F794" s="8" t="s">
        <v>2811</v>
      </c>
      <c r="G794" s="8" t="s">
        <v>1012</v>
      </c>
      <c r="H794">
        <v>12158</v>
      </c>
      <c r="I794">
        <v>39</v>
      </c>
      <c r="M794" s="8"/>
    </row>
    <row r="795" spans="1:13" x14ac:dyDescent="0.25">
      <c r="F795" s="8"/>
      <c r="G795" s="8"/>
      <c r="M795" s="8"/>
    </row>
    <row r="796" spans="1:13" x14ac:dyDescent="0.25">
      <c r="A796" t="s">
        <v>769</v>
      </c>
      <c r="B796">
        <v>44337</v>
      </c>
      <c r="C796">
        <v>0.93860521308431299</v>
      </c>
      <c r="D796" t="s">
        <v>2060</v>
      </c>
      <c r="E796" t="s">
        <v>1011</v>
      </c>
      <c r="F796" s="8" t="s">
        <v>2812</v>
      </c>
      <c r="G796" s="8" t="s">
        <v>1012</v>
      </c>
      <c r="H796">
        <v>12702</v>
      </c>
      <c r="I796">
        <v>60</v>
      </c>
      <c r="M796" s="8"/>
    </row>
    <row r="797" spans="1:13" x14ac:dyDescent="0.25">
      <c r="A797" t="s">
        <v>770</v>
      </c>
      <c r="B797">
        <v>44278</v>
      </c>
      <c r="C797">
        <v>0.58336114052652299</v>
      </c>
      <c r="D797" t="s">
        <v>2044</v>
      </c>
      <c r="E797" t="s">
        <v>1011</v>
      </c>
      <c r="F797" s="8" t="s">
        <v>2813</v>
      </c>
      <c r="G797" s="8" t="s">
        <v>1012</v>
      </c>
      <c r="H797">
        <v>13127</v>
      </c>
      <c r="I797">
        <v>79</v>
      </c>
      <c r="M797" s="8"/>
    </row>
    <row r="798" spans="1:13" x14ac:dyDescent="0.25">
      <c r="A798" t="s">
        <v>771</v>
      </c>
      <c r="B798">
        <v>44263</v>
      </c>
      <c r="C798">
        <v>0.96505752242812504</v>
      </c>
      <c r="D798" t="s">
        <v>2144</v>
      </c>
      <c r="E798" t="s">
        <v>1011</v>
      </c>
      <c r="F798" s="8" t="s">
        <v>2814</v>
      </c>
      <c r="G798" s="8" t="s">
        <v>1013</v>
      </c>
      <c r="H798">
        <v>12467</v>
      </c>
      <c r="I798">
        <v>90</v>
      </c>
      <c r="M798" s="8"/>
    </row>
    <row r="799" spans="1:13" x14ac:dyDescent="0.25">
      <c r="A799" t="s">
        <v>772</v>
      </c>
      <c r="B799">
        <v>44200</v>
      </c>
      <c r="C799">
        <v>0.97672376355384005</v>
      </c>
      <c r="D799" t="s">
        <v>2046</v>
      </c>
      <c r="E799" t="s">
        <v>1010</v>
      </c>
      <c r="F799" s="8" t="s">
        <v>2815</v>
      </c>
      <c r="G799" s="8" t="s">
        <v>1013</v>
      </c>
      <c r="H799">
        <v>13115</v>
      </c>
      <c r="I799">
        <v>41</v>
      </c>
      <c r="M799" s="8"/>
    </row>
    <row r="800" spans="1:13" x14ac:dyDescent="0.25">
      <c r="A800" t="s">
        <v>773</v>
      </c>
      <c r="B800">
        <v>44184</v>
      </c>
      <c r="C800">
        <v>0.76824453840435203</v>
      </c>
      <c r="D800" t="s">
        <v>2185</v>
      </c>
      <c r="E800" t="s">
        <v>1010</v>
      </c>
      <c r="F800" s="8" t="s">
        <v>2810</v>
      </c>
      <c r="G800" s="8" t="s">
        <v>1013</v>
      </c>
      <c r="H800">
        <v>12891</v>
      </c>
      <c r="I800">
        <v>72</v>
      </c>
      <c r="M800" s="8"/>
    </row>
    <row r="801" spans="1:13" x14ac:dyDescent="0.25">
      <c r="F801" s="8"/>
      <c r="G801" s="8"/>
      <c r="M801" s="8"/>
    </row>
    <row r="802" spans="1:13" x14ac:dyDescent="0.25">
      <c r="A802" t="s">
        <v>774</v>
      </c>
      <c r="B802">
        <v>44260</v>
      </c>
      <c r="C802">
        <v>0.56361223605685695</v>
      </c>
      <c r="D802" t="s">
        <v>2140</v>
      </c>
      <c r="E802" t="s">
        <v>1010</v>
      </c>
      <c r="F802" s="8" t="s">
        <v>2816</v>
      </c>
      <c r="G802" s="8" t="s">
        <v>1012</v>
      </c>
      <c r="H802">
        <v>12585</v>
      </c>
      <c r="I802">
        <v>50</v>
      </c>
      <c r="M802" s="8"/>
    </row>
    <row r="803" spans="1:13" x14ac:dyDescent="0.25">
      <c r="A803" t="s">
        <v>775</v>
      </c>
      <c r="B803">
        <v>44066</v>
      </c>
      <c r="C803">
        <v>0.51235604072541496</v>
      </c>
      <c r="D803" t="s">
        <v>2101</v>
      </c>
      <c r="E803" t="s">
        <v>1011</v>
      </c>
      <c r="F803" s="8" t="s">
        <v>2817</v>
      </c>
      <c r="G803" s="8" t="s">
        <v>1012</v>
      </c>
      <c r="H803">
        <v>12278</v>
      </c>
      <c r="I803">
        <v>53</v>
      </c>
      <c r="M803" s="8"/>
    </row>
    <row r="804" spans="1:13" x14ac:dyDescent="0.25">
      <c r="A804" t="s">
        <v>776</v>
      </c>
      <c r="B804">
        <v>44346</v>
      </c>
      <c r="C804">
        <v>0.92727320883234199</v>
      </c>
      <c r="D804" t="s">
        <v>2226</v>
      </c>
      <c r="E804" t="s">
        <v>1011</v>
      </c>
      <c r="F804" s="8" t="s">
        <v>2818</v>
      </c>
      <c r="G804" s="8" t="s">
        <v>1013</v>
      </c>
      <c r="H804">
        <v>12406</v>
      </c>
      <c r="I804">
        <v>90</v>
      </c>
      <c r="M804" s="8"/>
    </row>
    <row r="805" spans="1:13" x14ac:dyDescent="0.25">
      <c r="A805" t="s">
        <v>777</v>
      </c>
      <c r="B805">
        <v>44205</v>
      </c>
      <c r="C805">
        <v>0.68352539370121101</v>
      </c>
      <c r="D805" t="s">
        <v>2043</v>
      </c>
      <c r="E805" t="s">
        <v>1011</v>
      </c>
      <c r="F805" s="8" t="s">
        <v>2819</v>
      </c>
      <c r="G805" s="8" t="s">
        <v>1012</v>
      </c>
      <c r="H805">
        <v>12504</v>
      </c>
      <c r="I805">
        <v>99</v>
      </c>
      <c r="M805" s="8"/>
    </row>
    <row r="806" spans="1:13" x14ac:dyDescent="0.25">
      <c r="A806" t="s">
        <v>778</v>
      </c>
      <c r="B806">
        <v>44028</v>
      </c>
      <c r="C806">
        <v>0.680085605523568</v>
      </c>
      <c r="D806" t="s">
        <v>2096</v>
      </c>
      <c r="E806" t="s">
        <v>1011</v>
      </c>
      <c r="F806" s="8" t="s">
        <v>2820</v>
      </c>
      <c r="G806" s="8" t="s">
        <v>1013</v>
      </c>
      <c r="H806">
        <v>12453</v>
      </c>
      <c r="I806">
        <v>62</v>
      </c>
      <c r="M806" s="8"/>
    </row>
    <row r="807" spans="1:13" x14ac:dyDescent="0.25">
      <c r="A807" t="s">
        <v>779</v>
      </c>
      <c r="B807">
        <v>44150</v>
      </c>
      <c r="C807">
        <v>0.911812533236529</v>
      </c>
      <c r="D807" t="s">
        <v>2139</v>
      </c>
      <c r="E807" t="s">
        <v>1011</v>
      </c>
      <c r="F807" s="8" t="s">
        <v>2821</v>
      </c>
      <c r="G807" s="8" t="s">
        <v>1013</v>
      </c>
      <c r="H807">
        <v>12910</v>
      </c>
      <c r="I807">
        <v>55</v>
      </c>
      <c r="M807" s="8"/>
    </row>
    <row r="808" spans="1:13" x14ac:dyDescent="0.25">
      <c r="A808" t="s">
        <v>780</v>
      </c>
      <c r="B808">
        <v>44269</v>
      </c>
      <c r="C808">
        <v>0.80912895486986203</v>
      </c>
      <c r="D808" t="s">
        <v>2101</v>
      </c>
      <c r="E808" t="s">
        <v>1011</v>
      </c>
      <c r="F808" s="8" t="s">
        <v>2822</v>
      </c>
      <c r="G808" s="8" t="s">
        <v>1013</v>
      </c>
      <c r="H808">
        <v>12451</v>
      </c>
      <c r="I808">
        <v>81</v>
      </c>
      <c r="M808" s="8"/>
    </row>
    <row r="809" spans="1:13" x14ac:dyDescent="0.25">
      <c r="A809" t="s">
        <v>781</v>
      </c>
      <c r="B809">
        <v>44299</v>
      </c>
      <c r="C809">
        <v>0.36471485023063999</v>
      </c>
      <c r="D809" t="s">
        <v>2137</v>
      </c>
      <c r="E809" t="s">
        <v>1011</v>
      </c>
      <c r="F809" s="8" t="s">
        <v>2783</v>
      </c>
      <c r="G809" s="8" t="s">
        <v>1012</v>
      </c>
      <c r="H809">
        <v>12272</v>
      </c>
      <c r="I809">
        <v>68</v>
      </c>
      <c r="M809" s="8"/>
    </row>
    <row r="810" spans="1:13" x14ac:dyDescent="0.25">
      <c r="A810" t="s">
        <v>782</v>
      </c>
      <c r="B810">
        <v>44113</v>
      </c>
      <c r="C810">
        <v>1.6992207081528599E-2</v>
      </c>
      <c r="D810" t="s">
        <v>2208</v>
      </c>
      <c r="E810" t="s">
        <v>1011</v>
      </c>
      <c r="F810" s="8" t="s">
        <v>2823</v>
      </c>
      <c r="G810" s="8" t="s">
        <v>1012</v>
      </c>
      <c r="H810">
        <v>12326</v>
      </c>
      <c r="I810">
        <v>33</v>
      </c>
      <c r="M810" s="8"/>
    </row>
    <row r="811" spans="1:13" x14ac:dyDescent="0.25">
      <c r="A811" t="s">
        <v>783</v>
      </c>
      <c r="B811">
        <v>44246</v>
      </c>
      <c r="C811">
        <v>0.90010634495902098</v>
      </c>
      <c r="D811" t="s">
        <v>2126</v>
      </c>
      <c r="E811" t="s">
        <v>1011</v>
      </c>
      <c r="F811" s="8" t="s">
        <v>2817</v>
      </c>
      <c r="G811" s="8" t="s">
        <v>1012</v>
      </c>
      <c r="H811">
        <v>12328</v>
      </c>
      <c r="I811">
        <v>16</v>
      </c>
      <c r="M811" s="8"/>
    </row>
    <row r="812" spans="1:13" x14ac:dyDescent="0.25">
      <c r="A812" t="s">
        <v>784</v>
      </c>
      <c r="B812">
        <v>44175</v>
      </c>
      <c r="C812">
        <v>0.115955793752261</v>
      </c>
      <c r="D812" t="s">
        <v>2098</v>
      </c>
      <c r="E812" t="s">
        <v>1010</v>
      </c>
      <c r="F812" s="8" t="s">
        <v>2824</v>
      </c>
      <c r="G812" s="8" t="s">
        <v>1013</v>
      </c>
      <c r="H812">
        <v>12730</v>
      </c>
      <c r="I812">
        <v>81</v>
      </c>
      <c r="M812" s="8"/>
    </row>
    <row r="813" spans="1:13" x14ac:dyDescent="0.25">
      <c r="A813" t="s">
        <v>785</v>
      </c>
      <c r="B813">
        <v>44052</v>
      </c>
      <c r="C813">
        <v>0.58327123074301201</v>
      </c>
      <c r="D813" t="s">
        <v>2026</v>
      </c>
      <c r="E813" t="s">
        <v>1010</v>
      </c>
      <c r="F813" s="8" t="s">
        <v>2825</v>
      </c>
      <c r="G813" s="8" t="s">
        <v>1013</v>
      </c>
      <c r="H813">
        <v>12171</v>
      </c>
      <c r="I813">
        <v>20</v>
      </c>
      <c r="M813" s="8"/>
    </row>
    <row r="814" spans="1:13" x14ac:dyDescent="0.25">
      <c r="A814" t="s">
        <v>786</v>
      </c>
      <c r="B814">
        <v>44079</v>
      </c>
      <c r="C814">
        <v>0.37838006333690399</v>
      </c>
      <c r="D814" t="s">
        <v>2091</v>
      </c>
      <c r="E814" t="s">
        <v>1011</v>
      </c>
      <c r="F814" s="8" t="s">
        <v>2826</v>
      </c>
      <c r="G814" s="8" t="s">
        <v>1013</v>
      </c>
      <c r="H814">
        <v>12241</v>
      </c>
      <c r="I814">
        <v>22</v>
      </c>
      <c r="M814" s="8"/>
    </row>
    <row r="815" spans="1:13" x14ac:dyDescent="0.25">
      <c r="A815" t="s">
        <v>787</v>
      </c>
      <c r="B815">
        <v>44021</v>
      </c>
      <c r="C815">
        <v>6.6706736704583602E-2</v>
      </c>
      <c r="D815" t="s">
        <v>2039</v>
      </c>
      <c r="E815" t="s">
        <v>1011</v>
      </c>
      <c r="F815" s="8" t="s">
        <v>2827</v>
      </c>
      <c r="G815" s="8" t="s">
        <v>1013</v>
      </c>
      <c r="H815">
        <v>13091</v>
      </c>
      <c r="I815">
        <v>44</v>
      </c>
      <c r="M815" s="8"/>
    </row>
    <row r="816" spans="1:13" x14ac:dyDescent="0.25">
      <c r="A816" t="s">
        <v>788</v>
      </c>
      <c r="B816">
        <v>44119</v>
      </c>
      <c r="C816">
        <v>0.58131632940096101</v>
      </c>
      <c r="D816" t="s">
        <v>2139</v>
      </c>
      <c r="E816" t="s">
        <v>1010</v>
      </c>
      <c r="F816" s="8" t="s">
        <v>2828</v>
      </c>
      <c r="G816" s="8" t="s">
        <v>1013</v>
      </c>
      <c r="H816">
        <v>12200</v>
      </c>
      <c r="I816">
        <v>49</v>
      </c>
      <c r="M816" s="8"/>
    </row>
    <row r="817" spans="1:13" x14ac:dyDescent="0.25">
      <c r="A817" t="s">
        <v>789</v>
      </c>
      <c r="B817">
        <v>44349</v>
      </c>
      <c r="C817">
        <v>0.68304037415857799</v>
      </c>
      <c r="D817" t="s">
        <v>2182</v>
      </c>
      <c r="E817" t="s">
        <v>1010</v>
      </c>
      <c r="F817" s="8" t="s">
        <v>2821</v>
      </c>
      <c r="G817" s="8" t="s">
        <v>1013</v>
      </c>
      <c r="H817">
        <v>12825</v>
      </c>
      <c r="I817">
        <v>28</v>
      </c>
      <c r="M817" s="8"/>
    </row>
    <row r="818" spans="1:13" x14ac:dyDescent="0.25">
      <c r="A818" t="s">
        <v>790</v>
      </c>
      <c r="B818">
        <v>44214</v>
      </c>
      <c r="C818">
        <v>0.63542965927043704</v>
      </c>
      <c r="D818" t="s">
        <v>2164</v>
      </c>
      <c r="E818" t="s">
        <v>1011</v>
      </c>
      <c r="F818" s="8" t="s">
        <v>2829</v>
      </c>
      <c r="G818" s="8" t="s">
        <v>1012</v>
      </c>
      <c r="H818">
        <v>12773</v>
      </c>
      <c r="I818">
        <v>41</v>
      </c>
      <c r="M818" s="8"/>
    </row>
    <row r="819" spans="1:13" x14ac:dyDescent="0.25">
      <c r="A819" t="s">
        <v>791</v>
      </c>
      <c r="B819">
        <v>44031</v>
      </c>
      <c r="C819">
        <v>0.53219971731214999</v>
      </c>
      <c r="D819" t="s">
        <v>2107</v>
      </c>
      <c r="E819" t="s">
        <v>1010</v>
      </c>
      <c r="F819" s="8" t="s">
        <v>2830</v>
      </c>
      <c r="G819" s="8" t="s">
        <v>1012</v>
      </c>
      <c r="H819">
        <v>12401</v>
      </c>
      <c r="I819">
        <v>30</v>
      </c>
      <c r="M819" s="8"/>
    </row>
    <row r="820" spans="1:13" x14ac:dyDescent="0.25">
      <c r="A820" t="s">
        <v>792</v>
      </c>
      <c r="B820">
        <v>44202</v>
      </c>
      <c r="C820">
        <v>0.661418931350088</v>
      </c>
      <c r="D820" t="s">
        <v>2203</v>
      </c>
      <c r="E820" t="s">
        <v>1010</v>
      </c>
      <c r="F820" s="8" t="s">
        <v>2831</v>
      </c>
      <c r="G820" s="8" t="s">
        <v>1012</v>
      </c>
      <c r="H820">
        <v>12433</v>
      </c>
      <c r="I820">
        <v>35</v>
      </c>
      <c r="M820" s="8"/>
    </row>
    <row r="821" spans="1:13" x14ac:dyDescent="0.25">
      <c r="A821" t="s">
        <v>793</v>
      </c>
      <c r="B821">
        <v>44209</v>
      </c>
      <c r="C821">
        <v>0.34724221664048599</v>
      </c>
      <c r="D821" t="s">
        <v>2069</v>
      </c>
      <c r="E821" t="s">
        <v>1010</v>
      </c>
      <c r="F821" s="8" t="s">
        <v>2832</v>
      </c>
      <c r="G821" s="8" t="s">
        <v>1012</v>
      </c>
      <c r="H821">
        <v>12524</v>
      </c>
      <c r="I821">
        <v>23</v>
      </c>
      <c r="M821" s="8"/>
    </row>
    <row r="822" spans="1:13" x14ac:dyDescent="0.25">
      <c r="A822" t="s">
        <v>794</v>
      </c>
      <c r="B822">
        <v>44055</v>
      </c>
      <c r="C822">
        <v>0.20193571902914501</v>
      </c>
      <c r="D822" t="s">
        <v>2042</v>
      </c>
      <c r="E822" t="s">
        <v>1011</v>
      </c>
      <c r="F822" s="8" t="s">
        <v>2833</v>
      </c>
      <c r="G822" s="8" t="s">
        <v>1012</v>
      </c>
      <c r="H822">
        <v>12748</v>
      </c>
      <c r="I822">
        <v>98</v>
      </c>
      <c r="M822" s="8"/>
    </row>
    <row r="823" spans="1:13" x14ac:dyDescent="0.25">
      <c r="A823" t="s">
        <v>795</v>
      </c>
      <c r="B823">
        <v>44133</v>
      </c>
      <c r="C823">
        <v>0.63415533018589798</v>
      </c>
      <c r="D823" t="s">
        <v>2179</v>
      </c>
      <c r="E823" t="s">
        <v>1010</v>
      </c>
      <c r="F823" s="8" t="s">
        <v>2834</v>
      </c>
      <c r="G823" s="8" t="s">
        <v>1012</v>
      </c>
      <c r="H823">
        <v>12710</v>
      </c>
      <c r="I823">
        <v>98</v>
      </c>
      <c r="M823" s="8"/>
    </row>
    <row r="824" spans="1:13" x14ac:dyDescent="0.25">
      <c r="A824" t="s">
        <v>796</v>
      </c>
      <c r="B824">
        <v>44177</v>
      </c>
      <c r="C824">
        <v>9.1920060721441502E-2</v>
      </c>
      <c r="D824" t="s">
        <v>2224</v>
      </c>
      <c r="E824" t="s">
        <v>1010</v>
      </c>
      <c r="F824" s="8" t="s">
        <v>2835</v>
      </c>
      <c r="G824" s="8" t="s">
        <v>1013</v>
      </c>
      <c r="H824">
        <v>12258</v>
      </c>
      <c r="I824">
        <v>50</v>
      </c>
      <c r="M824" s="8"/>
    </row>
    <row r="825" spans="1:13" x14ac:dyDescent="0.25">
      <c r="A825" t="s">
        <v>797</v>
      </c>
      <c r="B825">
        <v>44111</v>
      </c>
      <c r="C825">
        <v>0.497300093501027</v>
      </c>
      <c r="D825" t="s">
        <v>2037</v>
      </c>
      <c r="E825" t="s">
        <v>1011</v>
      </c>
      <c r="F825" s="8" t="s">
        <v>2836</v>
      </c>
      <c r="G825" s="8" t="s">
        <v>1013</v>
      </c>
      <c r="H825">
        <v>12911</v>
      </c>
      <c r="I825">
        <v>17</v>
      </c>
      <c r="M825" s="8"/>
    </row>
    <row r="826" spans="1:13" x14ac:dyDescent="0.25">
      <c r="F826" s="8"/>
      <c r="G826" s="8"/>
      <c r="M826" s="8"/>
    </row>
    <row r="827" spans="1:13" x14ac:dyDescent="0.25">
      <c r="A827" t="s">
        <v>798</v>
      </c>
      <c r="B827">
        <v>44083</v>
      </c>
      <c r="C827">
        <v>0.263820839954168</v>
      </c>
      <c r="D827" t="s">
        <v>2188</v>
      </c>
      <c r="E827" t="s">
        <v>1010</v>
      </c>
      <c r="F827" s="8" t="s">
        <v>2789</v>
      </c>
      <c r="G827" s="8" t="s">
        <v>1013</v>
      </c>
      <c r="H827">
        <v>12750</v>
      </c>
      <c r="I827">
        <v>72</v>
      </c>
      <c r="M827" s="8"/>
    </row>
    <row r="828" spans="1:13" x14ac:dyDescent="0.25">
      <c r="A828" t="s">
        <v>799</v>
      </c>
      <c r="B828">
        <v>44001</v>
      </c>
      <c r="C828">
        <v>0.29314927977094801</v>
      </c>
      <c r="D828" t="s">
        <v>2058</v>
      </c>
      <c r="E828" t="s">
        <v>1010</v>
      </c>
      <c r="F828" s="8" t="s">
        <v>2785</v>
      </c>
      <c r="G828" s="8" t="s">
        <v>1014</v>
      </c>
      <c r="H828">
        <v>12287</v>
      </c>
      <c r="I828">
        <v>82</v>
      </c>
      <c r="M828" s="8"/>
    </row>
    <row r="829" spans="1:13" x14ac:dyDescent="0.25">
      <c r="A829" t="s">
        <v>800</v>
      </c>
      <c r="B829">
        <v>44066</v>
      </c>
      <c r="C829">
        <v>0.93449175081174196</v>
      </c>
      <c r="D829" t="s">
        <v>2134</v>
      </c>
      <c r="E829" t="s">
        <v>1011</v>
      </c>
      <c r="F829" s="8" t="s">
        <v>2821</v>
      </c>
      <c r="G829" s="8" t="s">
        <v>1014</v>
      </c>
      <c r="H829">
        <v>13105</v>
      </c>
      <c r="I829">
        <v>52</v>
      </c>
      <c r="M829" s="8"/>
    </row>
    <row r="830" spans="1:13" x14ac:dyDescent="0.25">
      <c r="A830" t="s">
        <v>801</v>
      </c>
      <c r="B830">
        <v>44235</v>
      </c>
      <c r="C830">
        <v>0.66343470951310601</v>
      </c>
      <c r="D830" t="s">
        <v>2212</v>
      </c>
      <c r="E830" t="s">
        <v>1011</v>
      </c>
      <c r="F830" s="8" t="s">
        <v>2837</v>
      </c>
      <c r="G830" s="8" t="s">
        <v>1014</v>
      </c>
      <c r="H830">
        <v>12855</v>
      </c>
      <c r="I830">
        <v>28</v>
      </c>
      <c r="M830" s="8"/>
    </row>
    <row r="831" spans="1:13" x14ac:dyDescent="0.25">
      <c r="A831" t="s">
        <v>802</v>
      </c>
      <c r="B831">
        <v>44159</v>
      </c>
      <c r="C831">
        <v>0.59286653397960798</v>
      </c>
      <c r="D831" t="s">
        <v>2069</v>
      </c>
      <c r="E831" t="s">
        <v>1011</v>
      </c>
      <c r="F831" s="8" t="s">
        <v>2838</v>
      </c>
      <c r="G831" s="8" t="s">
        <v>1014</v>
      </c>
      <c r="H831">
        <v>12641</v>
      </c>
      <c r="I831">
        <v>65</v>
      </c>
    </row>
    <row r="832" spans="1:13" x14ac:dyDescent="0.25">
      <c r="A832" t="s">
        <v>803</v>
      </c>
      <c r="B832">
        <v>44159</v>
      </c>
      <c r="C832">
        <v>6.8859071288367296E-2</v>
      </c>
      <c r="D832" t="s">
        <v>2034</v>
      </c>
      <c r="E832" t="s">
        <v>1011</v>
      </c>
      <c r="F832" s="8" t="s">
        <v>2793</v>
      </c>
      <c r="G832" s="8" t="s">
        <v>1013</v>
      </c>
      <c r="H832">
        <v>12731</v>
      </c>
      <c r="I832">
        <v>27</v>
      </c>
    </row>
    <row r="833" spans="1:9" x14ac:dyDescent="0.25">
      <c r="A833" t="s">
        <v>804</v>
      </c>
      <c r="B833">
        <v>44313</v>
      </c>
      <c r="C833">
        <v>0.78482952709509701</v>
      </c>
      <c r="D833" t="s">
        <v>2134</v>
      </c>
      <c r="E833" t="s">
        <v>1010</v>
      </c>
      <c r="F833" s="8" t="s">
        <v>2790</v>
      </c>
      <c r="G833" s="8" t="s">
        <v>1013</v>
      </c>
      <c r="H833">
        <v>12278</v>
      </c>
      <c r="I833">
        <v>47</v>
      </c>
    </row>
    <row r="834" spans="1:9" x14ac:dyDescent="0.25">
      <c r="A834" t="s">
        <v>805</v>
      </c>
      <c r="B834">
        <v>44019</v>
      </c>
      <c r="C834">
        <v>0.45055296889987201</v>
      </c>
      <c r="D834" t="s">
        <v>2202</v>
      </c>
      <c r="E834" t="s">
        <v>1010</v>
      </c>
      <c r="F834" s="8" t="s">
        <v>2839</v>
      </c>
      <c r="G834" s="8" t="s">
        <v>1013</v>
      </c>
      <c r="H834">
        <v>12190</v>
      </c>
      <c r="I834">
        <v>99</v>
      </c>
    </row>
    <row r="835" spans="1:9" x14ac:dyDescent="0.25">
      <c r="A835" t="s">
        <v>806</v>
      </c>
      <c r="B835">
        <v>44129</v>
      </c>
      <c r="C835">
        <v>0.21931101559886201</v>
      </c>
      <c r="D835" t="s">
        <v>2073</v>
      </c>
      <c r="E835" t="s">
        <v>1011</v>
      </c>
      <c r="F835" s="8" t="s">
        <v>2818</v>
      </c>
      <c r="G835" s="8" t="s">
        <v>1013</v>
      </c>
      <c r="H835">
        <v>12550</v>
      </c>
      <c r="I835">
        <v>93</v>
      </c>
    </row>
    <row r="836" spans="1:9" x14ac:dyDescent="0.25">
      <c r="A836" t="s">
        <v>807</v>
      </c>
      <c r="B836">
        <v>44158</v>
      </c>
      <c r="C836">
        <v>0.80753872574385999</v>
      </c>
      <c r="D836" t="s">
        <v>2086</v>
      </c>
      <c r="E836" t="s">
        <v>1011</v>
      </c>
      <c r="F836" s="8" t="s">
        <v>2839</v>
      </c>
      <c r="G836" s="8" t="s">
        <v>1013</v>
      </c>
      <c r="H836">
        <v>12681</v>
      </c>
      <c r="I836">
        <v>25</v>
      </c>
    </row>
    <row r="837" spans="1:9" x14ac:dyDescent="0.25">
      <c r="A837" t="s">
        <v>808</v>
      </c>
      <c r="B837">
        <v>44340</v>
      </c>
      <c r="C837">
        <v>0.80554149019885102</v>
      </c>
      <c r="D837" t="s">
        <v>2183</v>
      </c>
      <c r="E837" t="s">
        <v>1011</v>
      </c>
      <c r="F837" s="8" t="s">
        <v>2801</v>
      </c>
      <c r="G837" s="8" t="s">
        <v>1013</v>
      </c>
      <c r="H837">
        <v>12226</v>
      </c>
      <c r="I837">
        <v>26</v>
      </c>
    </row>
    <row r="838" spans="1:9" x14ac:dyDescent="0.25">
      <c r="A838" t="s">
        <v>809</v>
      </c>
      <c r="B838">
        <v>44046</v>
      </c>
      <c r="C838">
        <v>0.24244184249783299</v>
      </c>
      <c r="D838" t="s">
        <v>2150</v>
      </c>
      <c r="E838" t="s">
        <v>1010</v>
      </c>
      <c r="F838" s="8" t="s">
        <v>2840</v>
      </c>
      <c r="G838" s="8" t="s">
        <v>1013</v>
      </c>
      <c r="H838">
        <v>12648</v>
      </c>
      <c r="I838">
        <v>57</v>
      </c>
    </row>
    <row r="839" spans="1:9" x14ac:dyDescent="0.25">
      <c r="A839" t="s">
        <v>810</v>
      </c>
      <c r="B839">
        <v>44285</v>
      </c>
      <c r="C839">
        <v>0.72862723367003002</v>
      </c>
      <c r="D839" t="s">
        <v>2026</v>
      </c>
      <c r="E839" t="s">
        <v>1010</v>
      </c>
      <c r="F839" s="8" t="s">
        <v>2807</v>
      </c>
      <c r="G839" s="8" t="s">
        <v>1013</v>
      </c>
      <c r="H839">
        <v>12888</v>
      </c>
      <c r="I839">
        <v>89</v>
      </c>
    </row>
    <row r="840" spans="1:9" x14ac:dyDescent="0.25">
      <c r="A840" t="s">
        <v>811</v>
      </c>
      <c r="B840">
        <v>44187</v>
      </c>
      <c r="C840">
        <v>7.8902920068514307E-2</v>
      </c>
      <c r="D840" t="s">
        <v>2193</v>
      </c>
      <c r="E840" t="s">
        <v>1011</v>
      </c>
      <c r="F840" s="8" t="s">
        <v>2841</v>
      </c>
      <c r="G840" s="8" t="s">
        <v>1013</v>
      </c>
      <c r="H840">
        <v>12246</v>
      </c>
      <c r="I840">
        <v>61</v>
      </c>
    </row>
    <row r="841" spans="1:9" x14ac:dyDescent="0.25">
      <c r="A841" t="s">
        <v>812</v>
      </c>
      <c r="B841">
        <v>44038</v>
      </c>
      <c r="C841">
        <v>0.25390371983311699</v>
      </c>
      <c r="D841" t="s">
        <v>2140</v>
      </c>
      <c r="E841" t="s">
        <v>1010</v>
      </c>
      <c r="F841" s="8" t="s">
        <v>2842</v>
      </c>
      <c r="G841" s="8" t="s">
        <v>1013</v>
      </c>
      <c r="H841">
        <v>12511</v>
      </c>
      <c r="I841">
        <v>86</v>
      </c>
    </row>
    <row r="842" spans="1:9" x14ac:dyDescent="0.25">
      <c r="A842" t="s">
        <v>813</v>
      </c>
      <c r="B842">
        <v>44014</v>
      </c>
      <c r="C842">
        <v>0.85485681124602897</v>
      </c>
      <c r="D842" t="s">
        <v>2133</v>
      </c>
      <c r="E842" t="s">
        <v>1011</v>
      </c>
      <c r="F842" s="8" t="s">
        <v>2788</v>
      </c>
      <c r="G842" s="8" t="s">
        <v>1012</v>
      </c>
      <c r="H842">
        <v>12581</v>
      </c>
      <c r="I842">
        <v>16</v>
      </c>
    </row>
    <row r="843" spans="1:9" x14ac:dyDescent="0.25">
      <c r="A843" t="s">
        <v>814</v>
      </c>
      <c r="B843">
        <v>44037</v>
      </c>
      <c r="C843">
        <v>0.32817853618639897</v>
      </c>
      <c r="D843" t="s">
        <v>2210</v>
      </c>
      <c r="E843" t="s">
        <v>1011</v>
      </c>
      <c r="F843" s="8" t="s">
        <v>2843</v>
      </c>
      <c r="G843" s="8" t="s">
        <v>1013</v>
      </c>
      <c r="H843">
        <v>13122</v>
      </c>
      <c r="I843">
        <v>86</v>
      </c>
    </row>
    <row r="844" spans="1:9" x14ac:dyDescent="0.25">
      <c r="A844" t="s">
        <v>815</v>
      </c>
      <c r="B844">
        <v>44258</v>
      </c>
      <c r="C844">
        <v>0.18683379368016101</v>
      </c>
      <c r="D844" t="s">
        <v>2116</v>
      </c>
      <c r="E844" t="s">
        <v>1011</v>
      </c>
      <c r="F844" s="8" t="s">
        <v>2817</v>
      </c>
      <c r="G844" s="8" t="s">
        <v>1013</v>
      </c>
      <c r="H844">
        <v>13072</v>
      </c>
      <c r="I844">
        <v>24</v>
      </c>
    </row>
    <row r="845" spans="1:9" x14ac:dyDescent="0.25">
      <c r="F845" s="8"/>
      <c r="G845" s="8"/>
    </row>
    <row r="846" spans="1:9" x14ac:dyDescent="0.25">
      <c r="A846" t="s">
        <v>816</v>
      </c>
      <c r="B846">
        <v>44332</v>
      </c>
      <c r="C846">
        <v>0.13003720729423901</v>
      </c>
      <c r="D846" t="s">
        <v>2058</v>
      </c>
      <c r="E846" t="s">
        <v>1011</v>
      </c>
      <c r="F846" s="8" t="s">
        <v>2824</v>
      </c>
      <c r="G846" s="8" t="s">
        <v>1014</v>
      </c>
      <c r="H846">
        <v>12773</v>
      </c>
      <c r="I846">
        <v>95</v>
      </c>
    </row>
    <row r="847" spans="1:9" x14ac:dyDescent="0.25">
      <c r="A847" t="s">
        <v>817</v>
      </c>
      <c r="B847">
        <v>44185</v>
      </c>
      <c r="C847">
        <v>0.116160160877496</v>
      </c>
      <c r="D847" t="s">
        <v>2128</v>
      </c>
      <c r="E847" t="s">
        <v>1011</v>
      </c>
      <c r="F847" s="8" t="s">
        <v>2844</v>
      </c>
      <c r="G847" s="8" t="s">
        <v>1014</v>
      </c>
      <c r="H847">
        <v>12803</v>
      </c>
      <c r="I847">
        <v>69</v>
      </c>
    </row>
    <row r="848" spans="1:9" x14ac:dyDescent="0.25">
      <c r="A848" t="s">
        <v>818</v>
      </c>
      <c r="B848">
        <v>44208</v>
      </c>
      <c r="C848">
        <v>0.98068754379526801</v>
      </c>
      <c r="D848" t="s">
        <v>2099</v>
      </c>
      <c r="E848" t="s">
        <v>1010</v>
      </c>
      <c r="F848" s="8" t="s">
        <v>2845</v>
      </c>
      <c r="G848" s="8" t="s">
        <v>1012</v>
      </c>
      <c r="H848">
        <v>12714</v>
      </c>
      <c r="I848">
        <v>55</v>
      </c>
    </row>
    <row r="849" spans="1:9" x14ac:dyDescent="0.25">
      <c r="A849" t="s">
        <v>819</v>
      </c>
      <c r="B849">
        <v>44304</v>
      </c>
      <c r="C849">
        <v>0.89649516529529205</v>
      </c>
      <c r="D849" t="s">
        <v>2104</v>
      </c>
      <c r="E849" t="s">
        <v>1011</v>
      </c>
      <c r="F849" s="8" t="s">
        <v>2846</v>
      </c>
      <c r="G849" s="8" t="s">
        <v>1013</v>
      </c>
      <c r="H849">
        <v>12307</v>
      </c>
      <c r="I849">
        <v>71</v>
      </c>
    </row>
    <row r="850" spans="1:9" x14ac:dyDescent="0.25">
      <c r="A850" t="s">
        <v>820</v>
      </c>
      <c r="B850">
        <v>44020</v>
      </c>
      <c r="C850">
        <v>0.33375780317619202</v>
      </c>
      <c r="D850" t="s">
        <v>2051</v>
      </c>
      <c r="E850" t="s">
        <v>1010</v>
      </c>
      <c r="F850" s="8" t="s">
        <v>2847</v>
      </c>
      <c r="G850" s="8" t="s">
        <v>1013</v>
      </c>
      <c r="H850">
        <v>12143</v>
      </c>
      <c r="I850">
        <v>43</v>
      </c>
    </row>
    <row r="851" spans="1:9" x14ac:dyDescent="0.25">
      <c r="A851" t="s">
        <v>821</v>
      </c>
      <c r="B851">
        <v>44334</v>
      </c>
      <c r="C851">
        <v>0.74460312359661596</v>
      </c>
      <c r="D851" t="s">
        <v>2082</v>
      </c>
      <c r="E851" t="s">
        <v>1010</v>
      </c>
      <c r="F851" s="8" t="s">
        <v>2848</v>
      </c>
      <c r="G851" s="8" t="s">
        <v>1013</v>
      </c>
      <c r="H851">
        <v>12977</v>
      </c>
      <c r="I851">
        <v>98</v>
      </c>
    </row>
    <row r="852" spans="1:9" x14ac:dyDescent="0.25">
      <c r="A852" t="s">
        <v>822</v>
      </c>
      <c r="B852">
        <v>44164</v>
      </c>
      <c r="C852">
        <v>0.26385110626042102</v>
      </c>
      <c r="D852" t="s">
        <v>2196</v>
      </c>
      <c r="E852" t="s">
        <v>1010</v>
      </c>
      <c r="F852" s="8" t="s">
        <v>2809</v>
      </c>
      <c r="G852" s="8" t="s">
        <v>1013</v>
      </c>
      <c r="H852">
        <v>12818</v>
      </c>
      <c r="I852">
        <v>66</v>
      </c>
    </row>
    <row r="853" spans="1:9" x14ac:dyDescent="0.25">
      <c r="A853" t="s">
        <v>823</v>
      </c>
      <c r="B853">
        <v>44353</v>
      </c>
      <c r="C853">
        <v>0.74428841662235101</v>
      </c>
      <c r="D853" t="s">
        <v>2092</v>
      </c>
      <c r="E853" t="s">
        <v>1011</v>
      </c>
      <c r="F853" s="8" t="s">
        <v>2809</v>
      </c>
      <c r="G853" s="8" t="s">
        <v>1013</v>
      </c>
      <c r="H853">
        <v>12376</v>
      </c>
      <c r="I853">
        <v>40</v>
      </c>
    </row>
    <row r="854" spans="1:9" x14ac:dyDescent="0.25">
      <c r="A854" t="s">
        <v>824</v>
      </c>
      <c r="B854">
        <v>44035</v>
      </c>
      <c r="C854">
        <v>0.478973852187353</v>
      </c>
      <c r="D854" t="s">
        <v>2131</v>
      </c>
      <c r="E854" t="s">
        <v>1011</v>
      </c>
      <c r="F854" s="8" t="s">
        <v>2850</v>
      </c>
      <c r="G854" s="8" t="s">
        <v>1013</v>
      </c>
      <c r="H854">
        <v>12906</v>
      </c>
      <c r="I854">
        <v>31</v>
      </c>
    </row>
    <row r="855" spans="1:9" x14ac:dyDescent="0.25">
      <c r="A855" t="s">
        <v>825</v>
      </c>
      <c r="B855">
        <v>44351</v>
      </c>
      <c r="C855">
        <v>0.126383851777291</v>
      </c>
      <c r="D855" t="s">
        <v>2227</v>
      </c>
      <c r="E855" t="s">
        <v>1011</v>
      </c>
      <c r="F855" s="8" t="s">
        <v>2851</v>
      </c>
      <c r="G855" s="8" t="s">
        <v>1013</v>
      </c>
      <c r="H855">
        <v>12449</v>
      </c>
      <c r="I855">
        <v>35</v>
      </c>
    </row>
    <row r="856" spans="1:9" x14ac:dyDescent="0.25">
      <c r="A856" t="s">
        <v>826</v>
      </c>
      <c r="B856">
        <v>44034</v>
      </c>
      <c r="C856">
        <v>0.86039234047299096</v>
      </c>
      <c r="D856" t="s">
        <v>2110</v>
      </c>
      <c r="E856" t="s">
        <v>1010</v>
      </c>
      <c r="F856" s="8" t="s">
        <v>2786</v>
      </c>
      <c r="G856" s="8" t="s">
        <v>1013</v>
      </c>
      <c r="H856">
        <v>13104</v>
      </c>
      <c r="I856">
        <v>14</v>
      </c>
    </row>
    <row r="857" spans="1:9" x14ac:dyDescent="0.25">
      <c r="A857" t="s">
        <v>827</v>
      </c>
      <c r="B857">
        <v>44364</v>
      </c>
      <c r="C857">
        <v>0.71369810777111697</v>
      </c>
      <c r="D857" t="s">
        <v>2209</v>
      </c>
      <c r="E857" t="s">
        <v>1011</v>
      </c>
      <c r="F857" s="8" t="s">
        <v>2852</v>
      </c>
      <c r="G857" s="8" t="s">
        <v>1014</v>
      </c>
      <c r="H857">
        <v>12388</v>
      </c>
      <c r="I857">
        <v>27</v>
      </c>
    </row>
    <row r="858" spans="1:9" x14ac:dyDescent="0.25">
      <c r="A858" t="s">
        <v>828</v>
      </c>
      <c r="B858">
        <v>44236</v>
      </c>
      <c r="C858">
        <v>7.6341845595629995E-2</v>
      </c>
      <c r="D858" t="s">
        <v>2084</v>
      </c>
      <c r="E858" t="s">
        <v>1010</v>
      </c>
      <c r="F858" s="8" t="s">
        <v>2844</v>
      </c>
      <c r="G858" s="8" t="s">
        <v>1014</v>
      </c>
      <c r="H858">
        <v>13124</v>
      </c>
      <c r="I858">
        <v>71</v>
      </c>
    </row>
    <row r="859" spans="1:9" x14ac:dyDescent="0.25">
      <c r="A859" t="s">
        <v>829</v>
      </c>
      <c r="B859">
        <v>44273</v>
      </c>
      <c r="C859">
        <v>0.64839606834814401</v>
      </c>
      <c r="D859" t="s">
        <v>2190</v>
      </c>
      <c r="E859" t="s">
        <v>1011</v>
      </c>
      <c r="F859" s="8" t="s">
        <v>2853</v>
      </c>
      <c r="G859" s="8" t="s">
        <v>1014</v>
      </c>
      <c r="H859">
        <v>12867</v>
      </c>
      <c r="I859">
        <v>17</v>
      </c>
    </row>
    <row r="860" spans="1:9" x14ac:dyDescent="0.25">
      <c r="A860" t="s">
        <v>830</v>
      </c>
      <c r="B860">
        <v>44187</v>
      </c>
      <c r="C860">
        <v>0.43135457735620902</v>
      </c>
      <c r="D860" t="s">
        <v>2138</v>
      </c>
      <c r="E860" t="s">
        <v>1010</v>
      </c>
      <c r="F860" s="8" t="s">
        <v>2854</v>
      </c>
      <c r="G860" s="8" t="s">
        <v>1014</v>
      </c>
      <c r="H860">
        <v>12901</v>
      </c>
      <c r="I860">
        <v>21</v>
      </c>
    </row>
    <row r="861" spans="1:9" x14ac:dyDescent="0.25">
      <c r="A861" t="s">
        <v>831</v>
      </c>
      <c r="B861">
        <v>44123</v>
      </c>
      <c r="C861">
        <v>0.79895163979641104</v>
      </c>
      <c r="D861" t="s">
        <v>2172</v>
      </c>
      <c r="E861" t="s">
        <v>1011</v>
      </c>
      <c r="F861" s="8" t="s">
        <v>2855</v>
      </c>
      <c r="G861" s="8" t="s">
        <v>1014</v>
      </c>
      <c r="H861">
        <v>12618</v>
      </c>
      <c r="I861">
        <v>46</v>
      </c>
    </row>
    <row r="862" spans="1:9" x14ac:dyDescent="0.25">
      <c r="A862" t="s">
        <v>832</v>
      </c>
      <c r="B862">
        <v>44168</v>
      </c>
      <c r="C862">
        <v>0.538542003440318</v>
      </c>
      <c r="D862" t="s">
        <v>2206</v>
      </c>
      <c r="E862" t="s">
        <v>1010</v>
      </c>
      <c r="F862" s="8" t="s">
        <v>2856</v>
      </c>
      <c r="G862" s="8" t="s">
        <v>1013</v>
      </c>
      <c r="H862">
        <v>12435</v>
      </c>
      <c r="I862">
        <v>50</v>
      </c>
    </row>
    <row r="863" spans="1:9" x14ac:dyDescent="0.25">
      <c r="A863" t="s">
        <v>833</v>
      </c>
      <c r="B863">
        <v>44282</v>
      </c>
      <c r="C863">
        <v>6.1275554835116999E-2</v>
      </c>
      <c r="D863" t="s">
        <v>2228</v>
      </c>
      <c r="E863" t="s">
        <v>1010</v>
      </c>
      <c r="F863" s="8" t="s">
        <v>2856</v>
      </c>
      <c r="G863" s="8" t="s">
        <v>1013</v>
      </c>
      <c r="H863">
        <v>12675</v>
      </c>
      <c r="I863">
        <v>73</v>
      </c>
    </row>
    <row r="864" spans="1:9" x14ac:dyDescent="0.25">
      <c r="A864" t="s">
        <v>834</v>
      </c>
      <c r="B864">
        <v>44365</v>
      </c>
      <c r="C864">
        <v>0.54255347223130901</v>
      </c>
      <c r="D864" t="s">
        <v>2219</v>
      </c>
      <c r="E864" t="s">
        <v>1011</v>
      </c>
      <c r="F864" s="8" t="s">
        <v>2841</v>
      </c>
      <c r="G864" s="8" t="s">
        <v>1013</v>
      </c>
      <c r="H864">
        <v>12775</v>
      </c>
      <c r="I864">
        <v>31</v>
      </c>
    </row>
    <row r="865" spans="1:9" x14ac:dyDescent="0.25">
      <c r="F865" s="8"/>
      <c r="G865" s="8"/>
    </row>
    <row r="866" spans="1:9" x14ac:dyDescent="0.25">
      <c r="A866" t="s">
        <v>835</v>
      </c>
      <c r="B866">
        <v>44315</v>
      </c>
      <c r="C866">
        <v>0.95697914327590705</v>
      </c>
      <c r="D866" t="s">
        <v>2136</v>
      </c>
      <c r="E866" t="s">
        <v>1010</v>
      </c>
      <c r="F866" s="8" t="s">
        <v>2857</v>
      </c>
      <c r="G866" s="8" t="s">
        <v>1013</v>
      </c>
      <c r="H866">
        <v>12249</v>
      </c>
      <c r="I866">
        <v>14</v>
      </c>
    </row>
    <row r="867" spans="1:9" x14ac:dyDescent="0.25">
      <c r="A867" t="s">
        <v>836</v>
      </c>
      <c r="B867">
        <v>44329</v>
      </c>
      <c r="C867">
        <v>0.64380789002448502</v>
      </c>
      <c r="D867" t="s">
        <v>2190</v>
      </c>
      <c r="E867" t="s">
        <v>1011</v>
      </c>
      <c r="F867" s="8" t="s">
        <v>2801</v>
      </c>
      <c r="G867" s="8" t="s">
        <v>1012</v>
      </c>
      <c r="H867">
        <v>12779</v>
      </c>
      <c r="I867">
        <v>82</v>
      </c>
    </row>
    <row r="868" spans="1:9" x14ac:dyDescent="0.25">
      <c r="A868" t="s">
        <v>837</v>
      </c>
      <c r="B868">
        <v>44097</v>
      </c>
      <c r="C868">
        <v>0.50416883500597798</v>
      </c>
      <c r="D868" t="s">
        <v>2102</v>
      </c>
      <c r="E868" t="s">
        <v>1010</v>
      </c>
      <c r="F868" s="8" t="s">
        <v>2850</v>
      </c>
      <c r="G868" s="8" t="s">
        <v>1012</v>
      </c>
      <c r="H868">
        <v>12389</v>
      </c>
      <c r="I868">
        <v>74</v>
      </c>
    </row>
    <row r="869" spans="1:9" x14ac:dyDescent="0.25">
      <c r="A869" t="s">
        <v>838</v>
      </c>
      <c r="B869">
        <v>44224</v>
      </c>
      <c r="C869">
        <v>0.37359095291557698</v>
      </c>
      <c r="D869" t="s">
        <v>2141</v>
      </c>
      <c r="E869" t="s">
        <v>1010</v>
      </c>
      <c r="F869" s="8" t="s">
        <v>2781</v>
      </c>
      <c r="G869" s="8" t="s">
        <v>1012</v>
      </c>
      <c r="H869">
        <v>12877</v>
      </c>
      <c r="I869">
        <v>59</v>
      </c>
    </row>
    <row r="870" spans="1:9" x14ac:dyDescent="0.25">
      <c r="A870" t="s">
        <v>839</v>
      </c>
      <c r="B870">
        <v>44144</v>
      </c>
      <c r="C870">
        <v>0.64833749397068596</v>
      </c>
      <c r="D870" t="s">
        <v>2097</v>
      </c>
      <c r="E870" t="s">
        <v>1011</v>
      </c>
      <c r="F870" s="8" t="s">
        <v>2788</v>
      </c>
      <c r="G870" s="8" t="s">
        <v>1012</v>
      </c>
      <c r="H870">
        <v>13028</v>
      </c>
      <c r="I870">
        <v>84</v>
      </c>
    </row>
    <row r="871" spans="1:9" x14ac:dyDescent="0.25">
      <c r="A871" t="s">
        <v>840</v>
      </c>
      <c r="B871">
        <v>44282</v>
      </c>
      <c r="C871">
        <v>0.484829470853328</v>
      </c>
      <c r="D871" t="s">
        <v>2076</v>
      </c>
      <c r="E871" t="s">
        <v>1011</v>
      </c>
      <c r="F871" s="8" t="s">
        <v>2858</v>
      </c>
      <c r="G871" s="8" t="s">
        <v>1012</v>
      </c>
      <c r="H871">
        <v>12742</v>
      </c>
      <c r="I871">
        <v>22</v>
      </c>
    </row>
    <row r="872" spans="1:9" x14ac:dyDescent="0.25">
      <c r="A872" t="s">
        <v>841</v>
      </c>
      <c r="B872">
        <v>44054</v>
      </c>
      <c r="C872">
        <v>0.540309776977274</v>
      </c>
      <c r="D872" t="s">
        <v>2188</v>
      </c>
      <c r="E872" t="s">
        <v>1010</v>
      </c>
      <c r="F872" s="8" t="s">
        <v>2850</v>
      </c>
      <c r="G872" s="8" t="s">
        <v>1012</v>
      </c>
      <c r="H872">
        <v>12539</v>
      </c>
      <c r="I872">
        <v>59</v>
      </c>
    </row>
    <row r="873" spans="1:9" x14ac:dyDescent="0.25">
      <c r="A873" t="s">
        <v>842</v>
      </c>
      <c r="B873">
        <v>44069</v>
      </c>
      <c r="C873">
        <v>0.30778384193375002</v>
      </c>
      <c r="D873" t="s">
        <v>2174</v>
      </c>
      <c r="E873" t="s">
        <v>1011</v>
      </c>
      <c r="F873" s="8" t="s">
        <v>2859</v>
      </c>
      <c r="G873" s="8" t="s">
        <v>1012</v>
      </c>
      <c r="H873">
        <v>13128</v>
      </c>
      <c r="I873">
        <v>92</v>
      </c>
    </row>
    <row r="874" spans="1:9" x14ac:dyDescent="0.25">
      <c r="A874" t="s">
        <v>843</v>
      </c>
      <c r="B874">
        <v>44294</v>
      </c>
      <c r="C874">
        <v>0.59506290570726605</v>
      </c>
      <c r="D874" t="s">
        <v>2147</v>
      </c>
      <c r="E874" t="s">
        <v>1010</v>
      </c>
      <c r="F874" s="8" t="s">
        <v>2828</v>
      </c>
      <c r="G874" s="8" t="s">
        <v>1012</v>
      </c>
      <c r="H874">
        <v>12195</v>
      </c>
      <c r="I874">
        <v>73</v>
      </c>
    </row>
    <row r="875" spans="1:9" x14ac:dyDescent="0.25">
      <c r="A875" t="s">
        <v>844</v>
      </c>
      <c r="B875">
        <v>44352</v>
      </c>
      <c r="C875">
        <v>0.87800590853839899</v>
      </c>
      <c r="D875" t="s">
        <v>2137</v>
      </c>
      <c r="E875" t="s">
        <v>1010</v>
      </c>
      <c r="F875" s="8" t="s">
        <v>2798</v>
      </c>
      <c r="G875" s="8" t="s">
        <v>1012</v>
      </c>
      <c r="H875">
        <v>12573</v>
      </c>
      <c r="I875">
        <v>66</v>
      </c>
    </row>
    <row r="876" spans="1:9" x14ac:dyDescent="0.25">
      <c r="A876" t="s">
        <v>845</v>
      </c>
      <c r="B876">
        <v>44143</v>
      </c>
      <c r="C876">
        <v>0.76006094995608797</v>
      </c>
      <c r="D876" t="s">
        <v>2132</v>
      </c>
      <c r="E876" t="s">
        <v>1010</v>
      </c>
      <c r="F876" s="8" t="s">
        <v>2811</v>
      </c>
      <c r="G876" s="8" t="s">
        <v>1012</v>
      </c>
      <c r="H876">
        <v>12869</v>
      </c>
      <c r="I876">
        <v>30</v>
      </c>
    </row>
    <row r="877" spans="1:9" x14ac:dyDescent="0.25">
      <c r="A877" t="s">
        <v>846</v>
      </c>
      <c r="B877">
        <v>44119</v>
      </c>
      <c r="C877">
        <v>0.57095799938953296</v>
      </c>
      <c r="D877" t="s">
        <v>2044</v>
      </c>
      <c r="E877" t="s">
        <v>1010</v>
      </c>
      <c r="F877" s="8" t="s">
        <v>2860</v>
      </c>
      <c r="G877" s="8" t="s">
        <v>1012</v>
      </c>
      <c r="H877">
        <v>12443</v>
      </c>
      <c r="I877">
        <v>53</v>
      </c>
    </row>
    <row r="878" spans="1:9" x14ac:dyDescent="0.25">
      <c r="A878" t="s">
        <v>847</v>
      </c>
      <c r="B878">
        <v>44138</v>
      </c>
      <c r="C878">
        <v>0.89236810783557297</v>
      </c>
      <c r="D878" t="s">
        <v>2224</v>
      </c>
      <c r="E878" t="s">
        <v>1011</v>
      </c>
      <c r="F878" s="8" t="s">
        <v>2799</v>
      </c>
      <c r="G878" s="8" t="s">
        <v>1013</v>
      </c>
      <c r="H878">
        <v>12420</v>
      </c>
      <c r="I878">
        <v>17</v>
      </c>
    </row>
    <row r="879" spans="1:9" x14ac:dyDescent="0.25">
      <c r="A879" t="s">
        <v>848</v>
      </c>
      <c r="B879">
        <v>44259</v>
      </c>
      <c r="C879">
        <v>0.300866319305927</v>
      </c>
      <c r="D879" t="s">
        <v>2050</v>
      </c>
      <c r="E879" t="s">
        <v>1011</v>
      </c>
      <c r="F879" s="8" t="s">
        <v>2861</v>
      </c>
      <c r="G879" s="8" t="s">
        <v>1013</v>
      </c>
      <c r="H879">
        <v>12974</v>
      </c>
      <c r="I879">
        <v>15</v>
      </c>
    </row>
    <row r="880" spans="1:9" x14ac:dyDescent="0.25">
      <c r="A880" t="s">
        <v>849</v>
      </c>
      <c r="B880">
        <v>44143</v>
      </c>
      <c r="C880">
        <v>0.44783515883674402</v>
      </c>
      <c r="D880" t="s">
        <v>2118</v>
      </c>
      <c r="E880" t="s">
        <v>1011</v>
      </c>
      <c r="F880" s="8" t="s">
        <v>2858</v>
      </c>
      <c r="G880" s="8" t="s">
        <v>1012</v>
      </c>
      <c r="H880">
        <v>12897</v>
      </c>
      <c r="I880">
        <v>20</v>
      </c>
    </row>
    <row r="881" spans="1:9" x14ac:dyDescent="0.25">
      <c r="A881" t="s">
        <v>850</v>
      </c>
      <c r="B881">
        <v>44000</v>
      </c>
      <c r="C881">
        <v>0.371410197969824</v>
      </c>
      <c r="D881" t="s">
        <v>2229</v>
      </c>
      <c r="E881" t="s">
        <v>1010</v>
      </c>
      <c r="F881" s="8" t="s">
        <v>2800</v>
      </c>
      <c r="G881" s="8" t="s">
        <v>1013</v>
      </c>
      <c r="H881">
        <v>12140</v>
      </c>
      <c r="I881">
        <v>85</v>
      </c>
    </row>
    <row r="882" spans="1:9" x14ac:dyDescent="0.25">
      <c r="A882" t="s">
        <v>851</v>
      </c>
      <c r="B882">
        <v>44087</v>
      </c>
      <c r="C882">
        <v>0.57147901402130596</v>
      </c>
      <c r="D882" t="s">
        <v>2041</v>
      </c>
      <c r="E882" t="s">
        <v>1010</v>
      </c>
      <c r="F882" s="8" t="s">
        <v>2860</v>
      </c>
      <c r="G882" s="8" t="s">
        <v>1013</v>
      </c>
      <c r="H882">
        <v>12340</v>
      </c>
      <c r="I882">
        <v>58</v>
      </c>
    </row>
    <row r="883" spans="1:9" x14ac:dyDescent="0.25">
      <c r="A883" t="s">
        <v>852</v>
      </c>
      <c r="B883">
        <v>44312</v>
      </c>
      <c r="C883">
        <v>0.45276351360545403</v>
      </c>
      <c r="D883" t="s">
        <v>2054</v>
      </c>
      <c r="E883" t="s">
        <v>1010</v>
      </c>
      <c r="F883" s="8" t="s">
        <v>2862</v>
      </c>
      <c r="G883" s="8" t="s">
        <v>1013</v>
      </c>
      <c r="H883">
        <v>12601</v>
      </c>
      <c r="I883">
        <v>65</v>
      </c>
    </row>
    <row r="884" spans="1:9" x14ac:dyDescent="0.25">
      <c r="A884" t="s">
        <v>853</v>
      </c>
      <c r="B884">
        <v>44206</v>
      </c>
      <c r="C884">
        <v>0.441453729604177</v>
      </c>
      <c r="D884" t="s">
        <v>2077</v>
      </c>
      <c r="E884" t="s">
        <v>1010</v>
      </c>
      <c r="F884" s="8" t="s">
        <v>2863</v>
      </c>
      <c r="G884" s="8" t="s">
        <v>1013</v>
      </c>
      <c r="H884">
        <v>12358</v>
      </c>
      <c r="I884">
        <v>91</v>
      </c>
    </row>
    <row r="885" spans="1:9" x14ac:dyDescent="0.25">
      <c r="F885" s="8"/>
      <c r="G885" s="8"/>
    </row>
    <row r="886" spans="1:9" x14ac:dyDescent="0.25">
      <c r="A886" t="s">
        <v>854</v>
      </c>
      <c r="B886">
        <v>44362</v>
      </c>
      <c r="C886">
        <v>0.38040937358753701</v>
      </c>
      <c r="D886" t="s">
        <v>2068</v>
      </c>
      <c r="E886" t="s">
        <v>1011</v>
      </c>
      <c r="F886" s="8" t="s">
        <v>2773</v>
      </c>
      <c r="G886" s="8" t="s">
        <v>1012</v>
      </c>
      <c r="H886">
        <v>12249</v>
      </c>
      <c r="I886">
        <v>10</v>
      </c>
    </row>
    <row r="887" spans="1:9" x14ac:dyDescent="0.25">
      <c r="A887" t="s">
        <v>855</v>
      </c>
      <c r="B887">
        <v>44243</v>
      </c>
      <c r="C887">
        <v>0.30426552907608101</v>
      </c>
      <c r="D887" t="s">
        <v>2205</v>
      </c>
      <c r="E887" t="s">
        <v>1011</v>
      </c>
      <c r="F887" s="8" t="s">
        <v>2864</v>
      </c>
      <c r="G887" s="8" t="s">
        <v>1012</v>
      </c>
      <c r="H887">
        <v>12788</v>
      </c>
      <c r="I887">
        <v>16</v>
      </c>
    </row>
    <row r="888" spans="1:9" x14ac:dyDescent="0.25">
      <c r="A888" t="s">
        <v>856</v>
      </c>
      <c r="B888">
        <v>44074</v>
      </c>
      <c r="C888">
        <v>0.77182914714694295</v>
      </c>
      <c r="D888" t="s">
        <v>2184</v>
      </c>
      <c r="E888" t="s">
        <v>1010</v>
      </c>
      <c r="F888" s="8" t="s">
        <v>2865</v>
      </c>
      <c r="G888" s="8" t="s">
        <v>1012</v>
      </c>
      <c r="H888">
        <v>12892</v>
      </c>
      <c r="I888">
        <v>36</v>
      </c>
    </row>
    <row r="889" spans="1:9" x14ac:dyDescent="0.25">
      <c r="A889" t="s">
        <v>857</v>
      </c>
      <c r="B889">
        <v>44145</v>
      </c>
      <c r="C889">
        <v>0.233168086650551</v>
      </c>
      <c r="D889" t="s">
        <v>2140</v>
      </c>
      <c r="E889" t="s">
        <v>1011</v>
      </c>
      <c r="F889" s="8" t="s">
        <v>2809</v>
      </c>
      <c r="G889" s="8" t="s">
        <v>1012</v>
      </c>
      <c r="H889">
        <v>12476</v>
      </c>
      <c r="I889">
        <v>12</v>
      </c>
    </row>
    <row r="890" spans="1:9" x14ac:dyDescent="0.25">
      <c r="A890" t="s">
        <v>858</v>
      </c>
      <c r="B890">
        <v>44121</v>
      </c>
      <c r="C890">
        <v>0.52160770119198696</v>
      </c>
      <c r="D890" t="s">
        <v>2064</v>
      </c>
      <c r="E890" t="s">
        <v>1011</v>
      </c>
      <c r="F890" s="8" t="s">
        <v>2866</v>
      </c>
      <c r="G890" s="8" t="s">
        <v>1012</v>
      </c>
      <c r="H890">
        <v>12991</v>
      </c>
      <c r="I890">
        <v>73</v>
      </c>
    </row>
    <row r="891" spans="1:9" x14ac:dyDescent="0.25">
      <c r="A891" t="s">
        <v>859</v>
      </c>
      <c r="B891">
        <v>44184</v>
      </c>
      <c r="C891">
        <v>0.89579580946161297</v>
      </c>
      <c r="D891" t="s">
        <v>2190</v>
      </c>
      <c r="E891" t="s">
        <v>1010</v>
      </c>
      <c r="F891" s="8" t="s">
        <v>2857</v>
      </c>
      <c r="G891" s="8" t="s">
        <v>1014</v>
      </c>
      <c r="H891">
        <v>12789</v>
      </c>
      <c r="I891">
        <v>21</v>
      </c>
    </row>
    <row r="892" spans="1:9" x14ac:dyDescent="0.25">
      <c r="A892" t="s">
        <v>860</v>
      </c>
      <c r="B892">
        <v>44342</v>
      </c>
      <c r="C892">
        <v>0.63574934179021103</v>
      </c>
      <c r="D892" t="s">
        <v>2178</v>
      </c>
      <c r="E892" t="s">
        <v>1010</v>
      </c>
      <c r="F892" s="8" t="s">
        <v>2831</v>
      </c>
      <c r="G892" s="8" t="s">
        <v>1014</v>
      </c>
      <c r="H892">
        <v>12490</v>
      </c>
      <c r="I892">
        <v>74</v>
      </c>
    </row>
    <row r="893" spans="1:9" x14ac:dyDescent="0.25">
      <c r="A893" t="s">
        <v>861</v>
      </c>
      <c r="B893">
        <v>44216</v>
      </c>
      <c r="C893">
        <v>0.87127423432360396</v>
      </c>
      <c r="D893" t="s">
        <v>2025</v>
      </c>
      <c r="E893" t="s">
        <v>1011</v>
      </c>
      <c r="F893" s="8" t="s">
        <v>2809</v>
      </c>
      <c r="G893" s="8" t="s">
        <v>1014</v>
      </c>
      <c r="H893">
        <v>12320</v>
      </c>
      <c r="I893">
        <v>92</v>
      </c>
    </row>
    <row r="894" spans="1:9" x14ac:dyDescent="0.25">
      <c r="A894" t="s">
        <v>862</v>
      </c>
      <c r="B894">
        <v>44079</v>
      </c>
      <c r="C894">
        <v>8.3953751650786695E-2</v>
      </c>
      <c r="D894" t="s">
        <v>2024</v>
      </c>
      <c r="E894" t="s">
        <v>1010</v>
      </c>
      <c r="F894" s="8" t="s">
        <v>2867</v>
      </c>
      <c r="G894" s="8" t="s">
        <v>1014</v>
      </c>
      <c r="H894">
        <v>12723</v>
      </c>
      <c r="I894">
        <v>10</v>
      </c>
    </row>
    <row r="895" spans="1:9" x14ac:dyDescent="0.25">
      <c r="A895" t="s">
        <v>863</v>
      </c>
      <c r="B895">
        <v>44171</v>
      </c>
      <c r="C895">
        <v>0.68408562147806395</v>
      </c>
      <c r="D895" t="s">
        <v>2060</v>
      </c>
      <c r="E895" t="s">
        <v>1010</v>
      </c>
      <c r="F895" s="8" t="s">
        <v>2827</v>
      </c>
      <c r="G895" s="8" t="s">
        <v>1014</v>
      </c>
      <c r="H895">
        <v>12836</v>
      </c>
      <c r="I895">
        <v>23</v>
      </c>
    </row>
    <row r="896" spans="1:9" x14ac:dyDescent="0.25">
      <c r="A896" t="s">
        <v>864</v>
      </c>
      <c r="B896">
        <v>44124</v>
      </c>
      <c r="C896">
        <v>0.793771654512887</v>
      </c>
      <c r="D896" t="s">
        <v>2215</v>
      </c>
      <c r="E896" t="s">
        <v>1011</v>
      </c>
      <c r="F896" s="8" t="s">
        <v>2868</v>
      </c>
      <c r="G896" s="8" t="s">
        <v>1012</v>
      </c>
      <c r="H896">
        <v>12711</v>
      </c>
      <c r="I896">
        <v>48</v>
      </c>
    </row>
    <row r="897" spans="1:9" x14ac:dyDescent="0.25">
      <c r="A897" t="s">
        <v>865</v>
      </c>
      <c r="B897">
        <v>44144</v>
      </c>
      <c r="C897">
        <v>0.81218481726171299</v>
      </c>
      <c r="D897" t="s">
        <v>2060</v>
      </c>
      <c r="E897" t="s">
        <v>1011</v>
      </c>
      <c r="F897" s="8" t="s">
        <v>2803</v>
      </c>
      <c r="G897" s="8" t="s">
        <v>1012</v>
      </c>
      <c r="H897">
        <v>12766</v>
      </c>
      <c r="I897">
        <v>22</v>
      </c>
    </row>
    <row r="898" spans="1:9" x14ac:dyDescent="0.25">
      <c r="A898" t="s">
        <v>866</v>
      </c>
      <c r="B898">
        <v>44005</v>
      </c>
      <c r="C898">
        <v>0.129327360937318</v>
      </c>
      <c r="D898" t="s">
        <v>2158</v>
      </c>
      <c r="E898" t="s">
        <v>1011</v>
      </c>
      <c r="F898" s="8" t="s">
        <v>2869</v>
      </c>
      <c r="G898" s="8" t="s">
        <v>1012</v>
      </c>
      <c r="H898">
        <v>13039</v>
      </c>
      <c r="I898">
        <v>34</v>
      </c>
    </row>
    <row r="899" spans="1:9" x14ac:dyDescent="0.25">
      <c r="A899" t="s">
        <v>867</v>
      </c>
      <c r="B899">
        <v>44056</v>
      </c>
      <c r="C899">
        <v>0.76427916152075803</v>
      </c>
      <c r="D899" t="s">
        <v>2087</v>
      </c>
      <c r="E899" t="s">
        <v>1010</v>
      </c>
      <c r="F899" s="8" t="s">
        <v>2793</v>
      </c>
      <c r="G899" s="8" t="s">
        <v>1012</v>
      </c>
      <c r="H899">
        <v>12456</v>
      </c>
      <c r="I899">
        <v>19</v>
      </c>
    </row>
    <row r="900" spans="1:9" x14ac:dyDescent="0.25">
      <c r="A900" t="s">
        <v>868</v>
      </c>
      <c r="B900">
        <v>44323</v>
      </c>
      <c r="C900">
        <v>0.39057250897319401</v>
      </c>
      <c r="D900" t="s">
        <v>2229</v>
      </c>
      <c r="E900" t="s">
        <v>1010</v>
      </c>
      <c r="F900" s="8" t="s">
        <v>2798</v>
      </c>
      <c r="G900" s="8" t="s">
        <v>1013</v>
      </c>
      <c r="H900">
        <v>12966</v>
      </c>
      <c r="I900">
        <v>81</v>
      </c>
    </row>
    <row r="901" spans="1:9" x14ac:dyDescent="0.25">
      <c r="A901" t="s">
        <v>869</v>
      </c>
      <c r="B901">
        <v>44063</v>
      </c>
      <c r="C901">
        <v>0.28310161670822798</v>
      </c>
      <c r="D901" t="s">
        <v>2047</v>
      </c>
      <c r="E901" t="s">
        <v>1010</v>
      </c>
      <c r="F901" s="8" t="s">
        <v>2870</v>
      </c>
      <c r="G901" s="8" t="s">
        <v>1013</v>
      </c>
      <c r="H901">
        <v>12950</v>
      </c>
      <c r="I901">
        <v>20</v>
      </c>
    </row>
    <row r="902" spans="1:9" x14ac:dyDescent="0.25">
      <c r="A902" t="s">
        <v>870</v>
      </c>
      <c r="B902">
        <v>44122</v>
      </c>
      <c r="C902">
        <v>3.7251653879496097E-2</v>
      </c>
      <c r="D902" t="s">
        <v>2035</v>
      </c>
      <c r="E902" t="s">
        <v>1010</v>
      </c>
      <c r="F902" s="8" t="s">
        <v>2830</v>
      </c>
      <c r="G902" s="8" t="s">
        <v>1013</v>
      </c>
      <c r="H902">
        <v>12884</v>
      </c>
      <c r="I902">
        <v>80</v>
      </c>
    </row>
    <row r="903" spans="1:9" x14ac:dyDescent="0.25">
      <c r="A903" t="s">
        <v>871</v>
      </c>
      <c r="B903">
        <v>44214</v>
      </c>
      <c r="C903">
        <v>0.67069862420162296</v>
      </c>
      <c r="D903" t="s">
        <v>2141</v>
      </c>
      <c r="E903" t="s">
        <v>1011</v>
      </c>
      <c r="F903" s="8" t="s">
        <v>2855</v>
      </c>
      <c r="G903" s="8" t="s">
        <v>1012</v>
      </c>
      <c r="H903">
        <v>12347</v>
      </c>
      <c r="I903">
        <v>10</v>
      </c>
    </row>
    <row r="904" spans="1:9" x14ac:dyDescent="0.25">
      <c r="A904" t="s">
        <v>872</v>
      </c>
      <c r="B904">
        <v>44139</v>
      </c>
      <c r="C904">
        <v>0.18807965110150399</v>
      </c>
      <c r="D904" t="s">
        <v>2137</v>
      </c>
      <c r="E904" t="s">
        <v>1011</v>
      </c>
      <c r="F904" s="8" t="s">
        <v>2804</v>
      </c>
      <c r="G904" s="8" t="s">
        <v>1012</v>
      </c>
      <c r="H904">
        <v>12593</v>
      </c>
      <c r="I904">
        <v>46</v>
      </c>
    </row>
    <row r="905" spans="1:9" x14ac:dyDescent="0.25">
      <c r="A905" t="s">
        <v>873</v>
      </c>
      <c r="B905">
        <v>44290</v>
      </c>
      <c r="C905">
        <v>0.57033037896725103</v>
      </c>
      <c r="D905" t="s">
        <v>2082</v>
      </c>
      <c r="E905" t="s">
        <v>1011</v>
      </c>
      <c r="F905" s="8" t="s">
        <v>2828</v>
      </c>
      <c r="G905" s="8" t="s">
        <v>1012</v>
      </c>
      <c r="H905">
        <v>13034</v>
      </c>
      <c r="I905">
        <v>81</v>
      </c>
    </row>
    <row r="906" spans="1:9" x14ac:dyDescent="0.25">
      <c r="A906" t="s">
        <v>874</v>
      </c>
      <c r="B906">
        <v>44276</v>
      </c>
      <c r="C906">
        <v>0.66310017563449897</v>
      </c>
      <c r="D906" t="s">
        <v>2079</v>
      </c>
      <c r="E906" t="s">
        <v>1010</v>
      </c>
      <c r="F906" s="8" t="s">
        <v>2791</v>
      </c>
      <c r="G906" s="8" t="s">
        <v>1012</v>
      </c>
      <c r="H906">
        <v>12510</v>
      </c>
      <c r="I906">
        <v>47</v>
      </c>
    </row>
    <row r="907" spans="1:9" x14ac:dyDescent="0.25">
      <c r="A907" t="s">
        <v>875</v>
      </c>
      <c r="B907">
        <v>44196</v>
      </c>
      <c r="C907">
        <v>0.91870375368138002</v>
      </c>
      <c r="D907" t="s">
        <v>2037</v>
      </c>
      <c r="E907" t="s">
        <v>1011</v>
      </c>
      <c r="F907" s="8" t="s">
        <v>2871</v>
      </c>
      <c r="G907" s="8" t="s">
        <v>1012</v>
      </c>
      <c r="H907">
        <v>13064</v>
      </c>
      <c r="I907">
        <v>30</v>
      </c>
    </row>
    <row r="908" spans="1:9" x14ac:dyDescent="0.25">
      <c r="A908" t="s">
        <v>876</v>
      </c>
      <c r="B908">
        <v>44283</v>
      </c>
      <c r="C908">
        <v>0.56679132327918502</v>
      </c>
      <c r="D908" t="s">
        <v>2074</v>
      </c>
      <c r="E908" t="s">
        <v>1010</v>
      </c>
      <c r="F908" s="8" t="s">
        <v>2872</v>
      </c>
      <c r="G908" s="8" t="s">
        <v>1013</v>
      </c>
      <c r="H908">
        <v>12804</v>
      </c>
      <c r="I908">
        <v>43</v>
      </c>
    </row>
    <row r="909" spans="1:9" x14ac:dyDescent="0.25">
      <c r="A909" t="s">
        <v>877</v>
      </c>
      <c r="B909">
        <v>44074</v>
      </c>
      <c r="C909">
        <v>0.18025099048274601</v>
      </c>
      <c r="D909" t="s">
        <v>2095</v>
      </c>
      <c r="E909" t="s">
        <v>1011</v>
      </c>
      <c r="F909" s="8" t="s">
        <v>2779</v>
      </c>
      <c r="G909" s="8" t="s">
        <v>1013</v>
      </c>
      <c r="H909">
        <v>12145</v>
      </c>
      <c r="I909">
        <v>24</v>
      </c>
    </row>
    <row r="910" spans="1:9" x14ac:dyDescent="0.25">
      <c r="A910" t="s">
        <v>878</v>
      </c>
      <c r="B910">
        <v>44173</v>
      </c>
      <c r="C910">
        <v>0.23288753059238801</v>
      </c>
      <c r="D910" t="s">
        <v>2084</v>
      </c>
      <c r="E910" t="s">
        <v>1011</v>
      </c>
      <c r="F910" s="8" t="s">
        <v>2873</v>
      </c>
      <c r="G910" s="8" t="s">
        <v>1013</v>
      </c>
      <c r="H910">
        <v>12922</v>
      </c>
      <c r="I910">
        <v>59</v>
      </c>
    </row>
    <row r="911" spans="1:9" x14ac:dyDescent="0.25">
      <c r="F911" s="8"/>
      <c r="G911" s="8"/>
    </row>
    <row r="912" spans="1:9" x14ac:dyDescent="0.25">
      <c r="A912" t="s">
        <v>879</v>
      </c>
      <c r="B912">
        <v>44023</v>
      </c>
      <c r="C912">
        <v>0.87133156288281299</v>
      </c>
      <c r="D912" t="s">
        <v>2102</v>
      </c>
      <c r="E912" t="s">
        <v>1011</v>
      </c>
      <c r="F912" s="8" t="s">
        <v>2779</v>
      </c>
      <c r="G912" s="8" t="s">
        <v>1013</v>
      </c>
      <c r="H912">
        <v>12892</v>
      </c>
      <c r="I912">
        <v>48</v>
      </c>
    </row>
    <row r="913" spans="1:9" x14ac:dyDescent="0.25">
      <c r="A913" t="s">
        <v>880</v>
      </c>
      <c r="B913">
        <v>44332</v>
      </c>
      <c r="C913">
        <v>0.842488344150778</v>
      </c>
      <c r="D913" t="s">
        <v>2073</v>
      </c>
      <c r="E913" t="s">
        <v>1010</v>
      </c>
      <c r="F913" s="8" t="s">
        <v>2874</v>
      </c>
      <c r="G913" s="8" t="s">
        <v>1012</v>
      </c>
      <c r="H913">
        <v>12352</v>
      </c>
      <c r="I913">
        <v>27</v>
      </c>
    </row>
    <row r="914" spans="1:9" x14ac:dyDescent="0.25">
      <c r="A914" t="s">
        <v>881</v>
      </c>
      <c r="B914">
        <v>44016</v>
      </c>
      <c r="C914">
        <v>3.0334833373092601E-2</v>
      </c>
      <c r="D914" t="s">
        <v>2057</v>
      </c>
      <c r="E914" t="s">
        <v>1011</v>
      </c>
      <c r="F914" s="8" t="s">
        <v>2827</v>
      </c>
      <c r="G914" s="8" t="s">
        <v>1012</v>
      </c>
      <c r="H914">
        <v>12321</v>
      </c>
      <c r="I914">
        <v>27</v>
      </c>
    </row>
    <row r="915" spans="1:9" x14ac:dyDescent="0.25">
      <c r="A915" t="s">
        <v>882</v>
      </c>
      <c r="B915">
        <v>44300</v>
      </c>
      <c r="C915">
        <v>0.45652048331632</v>
      </c>
      <c r="D915" t="s">
        <v>2174</v>
      </c>
      <c r="E915" t="s">
        <v>1011</v>
      </c>
      <c r="F915" s="8" t="s">
        <v>2875</v>
      </c>
      <c r="G915" s="8" t="s">
        <v>1012</v>
      </c>
      <c r="H915">
        <v>12451</v>
      </c>
      <c r="I915">
        <v>74</v>
      </c>
    </row>
    <row r="916" spans="1:9" x14ac:dyDescent="0.25">
      <c r="A916" t="s">
        <v>883</v>
      </c>
      <c r="B916">
        <v>44255</v>
      </c>
      <c r="C916">
        <v>1.4522037203725E-2</v>
      </c>
      <c r="D916" t="s">
        <v>2183</v>
      </c>
      <c r="E916" t="s">
        <v>1010</v>
      </c>
      <c r="F916" s="8" t="s">
        <v>2876</v>
      </c>
      <c r="G916" s="8" t="s">
        <v>1012</v>
      </c>
      <c r="H916">
        <v>12910</v>
      </c>
      <c r="I916">
        <v>28</v>
      </c>
    </row>
    <row r="917" spans="1:9" x14ac:dyDescent="0.25">
      <c r="A917" t="s">
        <v>884</v>
      </c>
      <c r="B917">
        <v>44008</v>
      </c>
      <c r="C917">
        <v>0.619304719865852</v>
      </c>
      <c r="D917" t="s">
        <v>2130</v>
      </c>
      <c r="E917" t="s">
        <v>1010</v>
      </c>
      <c r="F917" s="8" t="s">
        <v>2847</v>
      </c>
      <c r="G917" s="8" t="s">
        <v>1012</v>
      </c>
      <c r="H917">
        <v>12313</v>
      </c>
      <c r="I917">
        <v>95</v>
      </c>
    </row>
    <row r="918" spans="1:9" x14ac:dyDescent="0.25">
      <c r="A918" t="s">
        <v>885</v>
      </c>
      <c r="B918">
        <v>44232</v>
      </c>
      <c r="C918">
        <v>0.65591206572298499</v>
      </c>
      <c r="D918" t="s">
        <v>2054</v>
      </c>
      <c r="E918" t="s">
        <v>1010</v>
      </c>
      <c r="F918" s="8" t="s">
        <v>2877</v>
      </c>
      <c r="G918" s="8" t="s">
        <v>1012</v>
      </c>
      <c r="H918">
        <v>12338</v>
      </c>
      <c r="I918">
        <v>76</v>
      </c>
    </row>
    <row r="919" spans="1:9" x14ac:dyDescent="0.25">
      <c r="A919" t="s">
        <v>886</v>
      </c>
      <c r="B919">
        <v>44199</v>
      </c>
      <c r="C919">
        <v>0.72526822636074095</v>
      </c>
      <c r="D919" t="s">
        <v>2053</v>
      </c>
      <c r="E919" t="s">
        <v>1011</v>
      </c>
      <c r="F919" s="8" t="s">
        <v>2791</v>
      </c>
      <c r="G919" s="8" t="s">
        <v>1013</v>
      </c>
      <c r="H919">
        <v>12302</v>
      </c>
      <c r="I919">
        <v>100</v>
      </c>
    </row>
    <row r="920" spans="1:9" x14ac:dyDescent="0.25">
      <c r="F920" s="8"/>
      <c r="G920" s="8"/>
    </row>
    <row r="921" spans="1:9" x14ac:dyDescent="0.25">
      <c r="A921" t="s">
        <v>887</v>
      </c>
      <c r="B921">
        <v>44220</v>
      </c>
      <c r="C921">
        <v>0.66595844264357695</v>
      </c>
      <c r="D921" t="s">
        <v>2032</v>
      </c>
      <c r="E921" t="s">
        <v>1011</v>
      </c>
      <c r="F921" s="8" t="s">
        <v>2878</v>
      </c>
      <c r="G921" s="8" t="s">
        <v>1013</v>
      </c>
      <c r="H921">
        <v>12810</v>
      </c>
      <c r="I921">
        <v>54</v>
      </c>
    </row>
    <row r="922" spans="1:9" x14ac:dyDescent="0.25">
      <c r="A922" t="s">
        <v>888</v>
      </c>
      <c r="B922">
        <v>44280</v>
      </c>
      <c r="C922">
        <v>0.32723215781001402</v>
      </c>
      <c r="D922" t="s">
        <v>2207</v>
      </c>
      <c r="E922" t="s">
        <v>1010</v>
      </c>
      <c r="F922" s="8" t="s">
        <v>2879</v>
      </c>
      <c r="G922" s="8" t="s">
        <v>1012</v>
      </c>
      <c r="H922">
        <v>12765</v>
      </c>
      <c r="I922">
        <v>83</v>
      </c>
    </row>
    <row r="923" spans="1:9" x14ac:dyDescent="0.25">
      <c r="A923" t="s">
        <v>889</v>
      </c>
      <c r="B923">
        <v>44148</v>
      </c>
      <c r="C923">
        <v>0.19419695083989599</v>
      </c>
      <c r="D923" t="s">
        <v>2157</v>
      </c>
      <c r="E923" t="s">
        <v>1011</v>
      </c>
      <c r="F923" s="8" t="s">
        <v>2880</v>
      </c>
      <c r="G923" s="8" t="s">
        <v>1012</v>
      </c>
      <c r="H923">
        <v>12673</v>
      </c>
      <c r="I923">
        <v>36</v>
      </c>
    </row>
    <row r="924" spans="1:9" x14ac:dyDescent="0.25">
      <c r="A924" t="s">
        <v>890</v>
      </c>
      <c r="B924">
        <v>44160</v>
      </c>
      <c r="C924">
        <v>0.72624374243631595</v>
      </c>
      <c r="D924" t="s">
        <v>2182</v>
      </c>
      <c r="E924" t="s">
        <v>1011</v>
      </c>
      <c r="F924" s="8" t="s">
        <v>2881</v>
      </c>
      <c r="G924" s="8" t="s">
        <v>1012</v>
      </c>
      <c r="H924">
        <v>12233</v>
      </c>
      <c r="I924">
        <v>14</v>
      </c>
    </row>
    <row r="925" spans="1:9" x14ac:dyDescent="0.25">
      <c r="A925" t="s">
        <v>891</v>
      </c>
      <c r="B925">
        <v>44122</v>
      </c>
      <c r="C925">
        <v>0.67243261255335496</v>
      </c>
      <c r="D925" t="s">
        <v>2170</v>
      </c>
      <c r="E925" t="s">
        <v>1010</v>
      </c>
      <c r="F925" s="8" t="s">
        <v>2823</v>
      </c>
      <c r="G925" s="8" t="s">
        <v>1013</v>
      </c>
      <c r="H925">
        <v>12945</v>
      </c>
      <c r="I925">
        <v>19</v>
      </c>
    </row>
    <row r="926" spans="1:9" x14ac:dyDescent="0.25">
      <c r="A926" t="s">
        <v>892</v>
      </c>
      <c r="B926">
        <v>44061</v>
      </c>
      <c r="C926">
        <v>3.0001688737584398E-2</v>
      </c>
      <c r="D926" t="s">
        <v>2152</v>
      </c>
      <c r="E926" t="s">
        <v>1011</v>
      </c>
      <c r="F926" s="8" t="s">
        <v>2878</v>
      </c>
      <c r="G926" s="8" t="s">
        <v>1013</v>
      </c>
      <c r="H926">
        <v>12257</v>
      </c>
      <c r="I926">
        <v>23</v>
      </c>
    </row>
    <row r="927" spans="1:9" x14ac:dyDescent="0.25">
      <c r="A927" t="s">
        <v>893</v>
      </c>
      <c r="B927">
        <v>44153</v>
      </c>
      <c r="C927">
        <v>7.2251184058219106E-2</v>
      </c>
      <c r="D927" t="s">
        <v>2206</v>
      </c>
      <c r="E927" t="s">
        <v>1010</v>
      </c>
      <c r="F927" s="8" t="s">
        <v>2867</v>
      </c>
      <c r="G927" s="8" t="s">
        <v>1013</v>
      </c>
      <c r="H927">
        <v>12218</v>
      </c>
      <c r="I927">
        <v>54</v>
      </c>
    </row>
    <row r="928" spans="1:9" x14ac:dyDescent="0.25">
      <c r="A928" t="s">
        <v>894</v>
      </c>
      <c r="B928">
        <v>44072</v>
      </c>
      <c r="C928">
        <v>0.75534131255185299</v>
      </c>
      <c r="D928" t="s">
        <v>2080</v>
      </c>
      <c r="E928" t="s">
        <v>1011</v>
      </c>
      <c r="F928" s="8" t="s">
        <v>2883</v>
      </c>
      <c r="G928" s="8" t="s">
        <v>1012</v>
      </c>
      <c r="H928">
        <v>12161</v>
      </c>
      <c r="I928">
        <v>84</v>
      </c>
    </row>
    <row r="929" spans="1:9" x14ac:dyDescent="0.25">
      <c r="A929" t="s">
        <v>895</v>
      </c>
      <c r="B929">
        <v>44013</v>
      </c>
      <c r="C929">
        <v>0.36494582642272</v>
      </c>
      <c r="D929" t="s">
        <v>2027</v>
      </c>
      <c r="E929" t="s">
        <v>1010</v>
      </c>
      <c r="F929" s="8" t="s">
        <v>2884</v>
      </c>
      <c r="G929" s="8" t="s">
        <v>1012</v>
      </c>
      <c r="H929">
        <v>12244</v>
      </c>
      <c r="I929">
        <v>62</v>
      </c>
    </row>
    <row r="930" spans="1:9" x14ac:dyDescent="0.25">
      <c r="A930" t="s">
        <v>896</v>
      </c>
      <c r="B930">
        <v>44054</v>
      </c>
      <c r="C930">
        <v>0.93411462120446798</v>
      </c>
      <c r="D930" t="s">
        <v>2230</v>
      </c>
      <c r="E930" t="s">
        <v>1010</v>
      </c>
      <c r="F930" s="8" t="s">
        <v>2796</v>
      </c>
      <c r="G930" s="8" t="s">
        <v>1013</v>
      </c>
      <c r="H930">
        <v>12301</v>
      </c>
      <c r="I930">
        <v>82</v>
      </c>
    </row>
    <row r="931" spans="1:9" x14ac:dyDescent="0.25">
      <c r="A931" t="s">
        <v>897</v>
      </c>
      <c r="B931">
        <v>44162</v>
      </c>
      <c r="C931">
        <v>0.67997215752315998</v>
      </c>
      <c r="D931" t="s">
        <v>2120</v>
      </c>
      <c r="E931" t="s">
        <v>1011</v>
      </c>
      <c r="F931" s="8" t="s">
        <v>2806</v>
      </c>
      <c r="G931" s="8" t="s">
        <v>1013</v>
      </c>
      <c r="H931">
        <v>12986</v>
      </c>
      <c r="I931">
        <v>55</v>
      </c>
    </row>
    <row r="932" spans="1:9" x14ac:dyDescent="0.25">
      <c r="A932" t="s">
        <v>898</v>
      </c>
      <c r="B932">
        <v>44161</v>
      </c>
      <c r="C932">
        <v>0.33685980504693303</v>
      </c>
      <c r="D932" t="s">
        <v>2027</v>
      </c>
      <c r="E932" t="s">
        <v>1011</v>
      </c>
      <c r="F932" s="8" t="s">
        <v>2831</v>
      </c>
      <c r="G932" s="8" t="s">
        <v>1012</v>
      </c>
      <c r="H932">
        <v>12886</v>
      </c>
      <c r="I932">
        <v>35</v>
      </c>
    </row>
    <row r="933" spans="1:9" x14ac:dyDescent="0.25">
      <c r="A933" t="s">
        <v>899</v>
      </c>
      <c r="B933">
        <v>44281</v>
      </c>
      <c r="C933">
        <v>0.50861075407519396</v>
      </c>
      <c r="D933" t="s">
        <v>2068</v>
      </c>
      <c r="E933" t="s">
        <v>1011</v>
      </c>
      <c r="F933" s="8" t="s">
        <v>2885</v>
      </c>
      <c r="G933" s="8" t="s">
        <v>1012</v>
      </c>
      <c r="H933">
        <v>13077</v>
      </c>
      <c r="I933">
        <v>66</v>
      </c>
    </row>
    <row r="934" spans="1:9" x14ac:dyDescent="0.25">
      <c r="A934" t="s">
        <v>900</v>
      </c>
      <c r="B934">
        <v>44265</v>
      </c>
      <c r="C934">
        <v>0.38977469485980598</v>
      </c>
      <c r="D934" t="s">
        <v>2111</v>
      </c>
      <c r="E934" t="s">
        <v>1010</v>
      </c>
      <c r="F934" s="8" t="s">
        <v>2789</v>
      </c>
      <c r="G934" s="8" t="s">
        <v>1012</v>
      </c>
      <c r="H934">
        <v>12722</v>
      </c>
      <c r="I934">
        <v>13</v>
      </c>
    </row>
    <row r="935" spans="1:9" x14ac:dyDescent="0.25">
      <c r="A935" t="s">
        <v>901</v>
      </c>
      <c r="B935">
        <v>44360</v>
      </c>
      <c r="C935">
        <v>0.29053439053915397</v>
      </c>
      <c r="D935" t="s">
        <v>2072</v>
      </c>
      <c r="E935" t="s">
        <v>1011</v>
      </c>
      <c r="F935" s="8" t="s">
        <v>2883</v>
      </c>
      <c r="G935" s="8" t="s">
        <v>1012</v>
      </c>
      <c r="H935">
        <v>12147</v>
      </c>
      <c r="I935">
        <v>98</v>
      </c>
    </row>
    <row r="936" spans="1:9" x14ac:dyDescent="0.25">
      <c r="A936" t="s">
        <v>902</v>
      </c>
      <c r="B936">
        <v>44122</v>
      </c>
      <c r="C936">
        <v>0.91596856423671102</v>
      </c>
      <c r="D936" t="s">
        <v>2129</v>
      </c>
      <c r="E936" t="s">
        <v>1011</v>
      </c>
      <c r="F936" s="8" t="s">
        <v>2848</v>
      </c>
      <c r="G936" s="8" t="s">
        <v>1012</v>
      </c>
      <c r="H936">
        <v>13004</v>
      </c>
      <c r="I936">
        <v>24</v>
      </c>
    </row>
    <row r="937" spans="1:9" x14ac:dyDescent="0.25">
      <c r="F937" s="8"/>
      <c r="G937" s="8"/>
    </row>
    <row r="938" spans="1:9" x14ac:dyDescent="0.25">
      <c r="A938" t="s">
        <v>903</v>
      </c>
      <c r="B938">
        <v>44217</v>
      </c>
      <c r="C938">
        <v>0.45388911621955302</v>
      </c>
      <c r="D938" t="s">
        <v>2118</v>
      </c>
      <c r="E938" t="s">
        <v>1010</v>
      </c>
      <c r="F938" s="8" t="s">
        <v>2886</v>
      </c>
      <c r="G938" s="8" t="s">
        <v>1013</v>
      </c>
      <c r="H938">
        <v>12794</v>
      </c>
      <c r="I938">
        <v>15</v>
      </c>
    </row>
    <row r="939" spans="1:9" x14ac:dyDescent="0.25">
      <c r="A939" t="s">
        <v>904</v>
      </c>
      <c r="B939">
        <v>44080</v>
      </c>
      <c r="C939">
        <v>0.54185617568102595</v>
      </c>
      <c r="D939" t="s">
        <v>2178</v>
      </c>
      <c r="E939" t="s">
        <v>1010</v>
      </c>
      <c r="F939" s="8" t="s">
        <v>2887</v>
      </c>
      <c r="G939" s="8" t="s">
        <v>1014</v>
      </c>
      <c r="H939">
        <v>12376</v>
      </c>
      <c r="I939">
        <v>10</v>
      </c>
    </row>
    <row r="940" spans="1:9" x14ac:dyDescent="0.25">
      <c r="A940" t="s">
        <v>905</v>
      </c>
      <c r="B940">
        <v>44117</v>
      </c>
      <c r="C940">
        <v>0.32138082801019902</v>
      </c>
      <c r="D940" t="s">
        <v>2138</v>
      </c>
      <c r="E940" t="s">
        <v>1010</v>
      </c>
      <c r="F940" s="8" t="s">
        <v>2888</v>
      </c>
      <c r="G940" s="8" t="s">
        <v>1013</v>
      </c>
      <c r="H940">
        <v>12736</v>
      </c>
      <c r="I940">
        <v>72</v>
      </c>
    </row>
    <row r="941" spans="1:9" x14ac:dyDescent="0.25">
      <c r="A941" t="s">
        <v>906</v>
      </c>
      <c r="B941">
        <v>44089</v>
      </c>
      <c r="C941">
        <v>0.43034961477612099</v>
      </c>
      <c r="D941" t="s">
        <v>2112</v>
      </c>
      <c r="E941" t="s">
        <v>1011</v>
      </c>
      <c r="F941" s="8" t="s">
        <v>2889</v>
      </c>
      <c r="G941" s="8" t="s">
        <v>1013</v>
      </c>
      <c r="H941">
        <v>13057</v>
      </c>
      <c r="I941">
        <v>32</v>
      </c>
    </row>
    <row r="942" spans="1:9" x14ac:dyDescent="0.25">
      <c r="A942" t="s">
        <v>907</v>
      </c>
      <c r="B942">
        <v>44321</v>
      </c>
      <c r="C942">
        <v>0.56595596251739499</v>
      </c>
      <c r="D942" t="s">
        <v>2057</v>
      </c>
      <c r="E942" t="s">
        <v>1010</v>
      </c>
      <c r="F942" s="8" t="s">
        <v>2846</v>
      </c>
      <c r="G942" s="8" t="s">
        <v>1014</v>
      </c>
      <c r="H942">
        <v>12461</v>
      </c>
      <c r="I942">
        <v>57</v>
      </c>
    </row>
    <row r="943" spans="1:9" x14ac:dyDescent="0.25">
      <c r="A943" t="s">
        <v>908</v>
      </c>
      <c r="B943">
        <v>44269</v>
      </c>
      <c r="C943">
        <v>0.33068803797270402</v>
      </c>
      <c r="D943" t="s">
        <v>2180</v>
      </c>
      <c r="E943" t="s">
        <v>1010</v>
      </c>
      <c r="F943" s="8" t="s">
        <v>2890</v>
      </c>
      <c r="G943" s="8" t="s">
        <v>1012</v>
      </c>
      <c r="H943">
        <v>12460</v>
      </c>
      <c r="I943">
        <v>99</v>
      </c>
    </row>
    <row r="944" spans="1:9" x14ac:dyDescent="0.25">
      <c r="A944" t="s">
        <v>909</v>
      </c>
      <c r="B944">
        <v>44340</v>
      </c>
      <c r="C944">
        <v>0.37741256623229902</v>
      </c>
      <c r="D944" t="s">
        <v>2086</v>
      </c>
      <c r="E944" t="s">
        <v>1011</v>
      </c>
      <c r="F944" s="8" t="s">
        <v>2890</v>
      </c>
      <c r="G944" s="8" t="s">
        <v>1012</v>
      </c>
      <c r="H944">
        <v>12354</v>
      </c>
      <c r="I944">
        <v>92</v>
      </c>
    </row>
    <row r="945" spans="1:9" x14ac:dyDescent="0.25">
      <c r="A945" t="s">
        <v>910</v>
      </c>
      <c r="B945">
        <v>44269</v>
      </c>
      <c r="C945">
        <v>0.51129529632517301</v>
      </c>
      <c r="D945" t="s">
        <v>2213</v>
      </c>
      <c r="E945" t="s">
        <v>1010</v>
      </c>
      <c r="F945" s="8" t="s">
        <v>2864</v>
      </c>
      <c r="G945" s="8" t="s">
        <v>1012</v>
      </c>
      <c r="H945">
        <v>12850</v>
      </c>
      <c r="I945">
        <v>18</v>
      </c>
    </row>
    <row r="946" spans="1:9" x14ac:dyDescent="0.25">
      <c r="A946" t="s">
        <v>911</v>
      </c>
      <c r="B946">
        <v>44062</v>
      </c>
      <c r="C946">
        <v>0.14404517627625801</v>
      </c>
      <c r="D946" t="s">
        <v>2120</v>
      </c>
      <c r="E946" t="s">
        <v>1011</v>
      </c>
      <c r="F946" s="8" t="s">
        <v>2775</v>
      </c>
      <c r="G946" s="8" t="s">
        <v>1012</v>
      </c>
      <c r="H946">
        <v>12269</v>
      </c>
      <c r="I946">
        <v>92</v>
      </c>
    </row>
    <row r="947" spans="1:9" x14ac:dyDescent="0.25">
      <c r="A947" t="s">
        <v>912</v>
      </c>
      <c r="B947">
        <v>44136</v>
      </c>
      <c r="C947">
        <v>0.455912184379823</v>
      </c>
      <c r="D947" t="s">
        <v>2165</v>
      </c>
      <c r="E947" t="s">
        <v>1010</v>
      </c>
      <c r="F947" s="8" t="s">
        <v>2773</v>
      </c>
      <c r="G947" s="8" t="s">
        <v>1012</v>
      </c>
      <c r="H947">
        <v>12318</v>
      </c>
      <c r="I947">
        <v>29</v>
      </c>
    </row>
    <row r="948" spans="1:9" x14ac:dyDescent="0.25">
      <c r="A948" t="s">
        <v>913</v>
      </c>
      <c r="B948">
        <v>44354</v>
      </c>
      <c r="C948">
        <v>0.41957063819799501</v>
      </c>
      <c r="D948" t="s">
        <v>2186</v>
      </c>
      <c r="E948" t="s">
        <v>1010</v>
      </c>
      <c r="F948" s="8" t="s">
        <v>2872</v>
      </c>
      <c r="G948" s="8" t="s">
        <v>1013</v>
      </c>
      <c r="H948">
        <v>12779</v>
      </c>
      <c r="I948">
        <v>28</v>
      </c>
    </row>
    <row r="949" spans="1:9" x14ac:dyDescent="0.25">
      <c r="A949" t="s">
        <v>914</v>
      </c>
      <c r="B949">
        <v>44010</v>
      </c>
      <c r="C949">
        <v>0.34924382164779599</v>
      </c>
      <c r="D949" t="s">
        <v>2036</v>
      </c>
      <c r="E949" t="s">
        <v>1011</v>
      </c>
      <c r="F949" s="8" t="s">
        <v>2778</v>
      </c>
      <c r="G949" s="8" t="s">
        <v>1012</v>
      </c>
      <c r="H949">
        <v>12644</v>
      </c>
      <c r="I949">
        <v>21</v>
      </c>
    </row>
    <row r="950" spans="1:9" x14ac:dyDescent="0.25">
      <c r="A950" t="s">
        <v>915</v>
      </c>
      <c r="B950">
        <v>44017</v>
      </c>
      <c r="C950">
        <v>0.34904651471460901</v>
      </c>
      <c r="D950" t="s">
        <v>2184</v>
      </c>
      <c r="E950" t="s">
        <v>1010</v>
      </c>
      <c r="F950" s="8" t="s">
        <v>2778</v>
      </c>
      <c r="G950" s="8" t="s">
        <v>1012</v>
      </c>
      <c r="H950">
        <v>12786</v>
      </c>
      <c r="I950">
        <v>80</v>
      </c>
    </row>
    <row r="951" spans="1:9" x14ac:dyDescent="0.25">
      <c r="A951" t="s">
        <v>916</v>
      </c>
      <c r="B951">
        <v>44361</v>
      </c>
      <c r="C951">
        <v>0.346866437560927</v>
      </c>
      <c r="D951" t="s">
        <v>2181</v>
      </c>
      <c r="E951" t="s">
        <v>1011</v>
      </c>
      <c r="F951" s="8" t="s">
        <v>2892</v>
      </c>
      <c r="G951" s="8" t="s">
        <v>1012</v>
      </c>
      <c r="H951">
        <v>12921</v>
      </c>
      <c r="I951">
        <v>65</v>
      </c>
    </row>
    <row r="952" spans="1:9" x14ac:dyDescent="0.25">
      <c r="A952" t="s">
        <v>917</v>
      </c>
      <c r="B952">
        <v>44286</v>
      </c>
      <c r="C952">
        <v>0.53172650577620195</v>
      </c>
      <c r="D952" t="s">
        <v>2082</v>
      </c>
      <c r="E952" t="s">
        <v>1011</v>
      </c>
      <c r="F952" s="8" t="s">
        <v>2893</v>
      </c>
      <c r="G952" s="8" t="s">
        <v>1012</v>
      </c>
      <c r="H952">
        <v>12567</v>
      </c>
      <c r="I952">
        <v>92</v>
      </c>
    </row>
    <row r="953" spans="1:9" x14ac:dyDescent="0.25">
      <c r="A953" t="s">
        <v>918</v>
      </c>
      <c r="B953">
        <v>44025</v>
      </c>
      <c r="C953">
        <v>0.34084509634888199</v>
      </c>
      <c r="D953" t="s">
        <v>2141</v>
      </c>
      <c r="E953" t="s">
        <v>1011</v>
      </c>
      <c r="F953" s="8" t="s">
        <v>2894</v>
      </c>
      <c r="G953" s="8" t="s">
        <v>1012</v>
      </c>
      <c r="H953">
        <v>13086</v>
      </c>
      <c r="I953">
        <v>88</v>
      </c>
    </row>
    <row r="954" spans="1:9" x14ac:dyDescent="0.25">
      <c r="A954" t="s">
        <v>919</v>
      </c>
      <c r="B954">
        <v>44223</v>
      </c>
      <c r="C954">
        <v>0.18276044339733899</v>
      </c>
      <c r="D954" t="s">
        <v>2098</v>
      </c>
      <c r="E954" t="s">
        <v>1011</v>
      </c>
      <c r="F954" s="8" t="s">
        <v>2895</v>
      </c>
      <c r="G954" s="8" t="s">
        <v>1012</v>
      </c>
      <c r="H954">
        <v>12315</v>
      </c>
      <c r="I954">
        <v>45</v>
      </c>
    </row>
    <row r="955" spans="1:9" x14ac:dyDescent="0.25">
      <c r="A955" t="s">
        <v>920</v>
      </c>
      <c r="B955">
        <v>44222</v>
      </c>
      <c r="C955">
        <v>0.52038648982523905</v>
      </c>
      <c r="D955" t="s">
        <v>2029</v>
      </c>
      <c r="E955" t="s">
        <v>1010</v>
      </c>
      <c r="F955" s="8" t="s">
        <v>2837</v>
      </c>
      <c r="G955" s="8" t="s">
        <v>1012</v>
      </c>
      <c r="H955">
        <v>12478</v>
      </c>
      <c r="I955">
        <v>59</v>
      </c>
    </row>
    <row r="956" spans="1:9" x14ac:dyDescent="0.25">
      <c r="A956" t="s">
        <v>921</v>
      </c>
      <c r="B956">
        <v>44037</v>
      </c>
      <c r="C956">
        <v>0.94503691551577695</v>
      </c>
      <c r="D956" t="s">
        <v>2229</v>
      </c>
      <c r="E956" t="s">
        <v>1010</v>
      </c>
      <c r="F956" s="8" t="s">
        <v>2833</v>
      </c>
      <c r="G956" s="8" t="s">
        <v>1012</v>
      </c>
      <c r="H956">
        <v>13122</v>
      </c>
      <c r="I956">
        <v>16</v>
      </c>
    </row>
    <row r="957" spans="1:9" x14ac:dyDescent="0.25">
      <c r="A957" t="s">
        <v>922</v>
      </c>
      <c r="B957">
        <v>44189</v>
      </c>
      <c r="C957">
        <v>0.95120566711764698</v>
      </c>
      <c r="D957" t="s">
        <v>2162</v>
      </c>
      <c r="E957" t="s">
        <v>1011</v>
      </c>
      <c r="F957" s="8" t="s">
        <v>2852</v>
      </c>
      <c r="G957" s="8" t="s">
        <v>1012</v>
      </c>
      <c r="H957">
        <v>12755</v>
      </c>
      <c r="I957">
        <v>40</v>
      </c>
    </row>
    <row r="958" spans="1:9" x14ac:dyDescent="0.25">
      <c r="A958" t="s">
        <v>923</v>
      </c>
      <c r="B958">
        <v>44209</v>
      </c>
      <c r="C958">
        <v>0.78224227066104401</v>
      </c>
      <c r="D958" t="s">
        <v>2041</v>
      </c>
      <c r="E958" t="s">
        <v>1011</v>
      </c>
      <c r="F958" s="8" t="s">
        <v>2896</v>
      </c>
      <c r="G958" s="8" t="s">
        <v>1012</v>
      </c>
      <c r="H958">
        <v>12700</v>
      </c>
      <c r="I958">
        <v>63</v>
      </c>
    </row>
    <row r="959" spans="1:9" x14ac:dyDescent="0.25">
      <c r="A959" t="s">
        <v>924</v>
      </c>
      <c r="B959">
        <v>44360</v>
      </c>
      <c r="C959">
        <v>0.59795056703216898</v>
      </c>
      <c r="D959" t="s">
        <v>2132</v>
      </c>
      <c r="E959" t="s">
        <v>1011</v>
      </c>
      <c r="F959" s="8" t="s">
        <v>2897</v>
      </c>
      <c r="G959" s="8" t="s">
        <v>1013</v>
      </c>
      <c r="H959">
        <v>13105</v>
      </c>
      <c r="I959">
        <v>56</v>
      </c>
    </row>
    <row r="960" spans="1:9" x14ac:dyDescent="0.25">
      <c r="A960" t="s">
        <v>925</v>
      </c>
      <c r="B960">
        <v>44347</v>
      </c>
      <c r="C960">
        <v>0.23636444240158999</v>
      </c>
      <c r="D960" t="s">
        <v>2056</v>
      </c>
      <c r="E960" t="s">
        <v>1010</v>
      </c>
      <c r="F960" s="8" t="s">
        <v>2829</v>
      </c>
      <c r="G960" s="8" t="s">
        <v>1013</v>
      </c>
      <c r="H960">
        <v>13049</v>
      </c>
      <c r="I960">
        <v>89</v>
      </c>
    </row>
    <row r="961" spans="1:9" x14ac:dyDescent="0.25">
      <c r="A961" t="s">
        <v>926</v>
      </c>
      <c r="B961">
        <v>44015</v>
      </c>
      <c r="C961">
        <v>0.79291622886880997</v>
      </c>
      <c r="D961" t="s">
        <v>2129</v>
      </c>
      <c r="E961" t="s">
        <v>1010</v>
      </c>
      <c r="F961" s="8" t="s">
        <v>2831</v>
      </c>
      <c r="G961" s="8" t="s">
        <v>1012</v>
      </c>
      <c r="H961">
        <v>12167</v>
      </c>
      <c r="I961">
        <v>35</v>
      </c>
    </row>
    <row r="962" spans="1:9" x14ac:dyDescent="0.25">
      <c r="A962" t="s">
        <v>927</v>
      </c>
      <c r="B962">
        <v>44039</v>
      </c>
      <c r="C962">
        <v>0.96208999045753796</v>
      </c>
      <c r="D962" t="s">
        <v>2179</v>
      </c>
      <c r="E962" t="s">
        <v>1011</v>
      </c>
      <c r="F962" s="8" t="s">
        <v>2880</v>
      </c>
      <c r="G962" s="8" t="s">
        <v>1012</v>
      </c>
      <c r="H962">
        <v>12411</v>
      </c>
      <c r="I962">
        <v>88</v>
      </c>
    </row>
    <row r="963" spans="1:9" x14ac:dyDescent="0.25">
      <c r="F963" s="8"/>
      <c r="G963" s="8"/>
    </row>
    <row r="964" spans="1:9" x14ac:dyDescent="0.25">
      <c r="A964" t="s">
        <v>928</v>
      </c>
      <c r="B964">
        <v>44025</v>
      </c>
      <c r="C964">
        <v>0.530580306281353</v>
      </c>
      <c r="D964" t="s">
        <v>2199</v>
      </c>
      <c r="E964" t="s">
        <v>1011</v>
      </c>
      <c r="F964" s="8" t="s">
        <v>2790</v>
      </c>
      <c r="G964" s="8" t="s">
        <v>1013</v>
      </c>
      <c r="H964">
        <v>12888</v>
      </c>
      <c r="I964">
        <v>88</v>
      </c>
    </row>
    <row r="965" spans="1:9" x14ac:dyDescent="0.25">
      <c r="A965" t="s">
        <v>929</v>
      </c>
      <c r="B965">
        <v>44118</v>
      </c>
      <c r="C965">
        <v>0.31821130319444102</v>
      </c>
      <c r="D965" t="s">
        <v>2143</v>
      </c>
      <c r="E965" t="s">
        <v>1010</v>
      </c>
      <c r="F965" s="8" t="s">
        <v>2817</v>
      </c>
      <c r="G965" s="8" t="s">
        <v>1013</v>
      </c>
      <c r="H965">
        <v>12752</v>
      </c>
      <c r="I965">
        <v>14</v>
      </c>
    </row>
    <row r="966" spans="1:9" x14ac:dyDescent="0.25">
      <c r="A966" t="s">
        <v>930</v>
      </c>
      <c r="B966">
        <v>44237</v>
      </c>
      <c r="C966">
        <v>0.48636682205531301</v>
      </c>
      <c r="D966" t="s">
        <v>2179</v>
      </c>
      <c r="E966" t="s">
        <v>1010</v>
      </c>
      <c r="F966" s="8" t="s">
        <v>2898</v>
      </c>
      <c r="G966" s="8" t="s">
        <v>1013</v>
      </c>
      <c r="H966">
        <v>12413</v>
      </c>
      <c r="I966">
        <v>41</v>
      </c>
    </row>
    <row r="967" spans="1:9" x14ac:dyDescent="0.25">
      <c r="A967" t="s">
        <v>931</v>
      </c>
      <c r="B967">
        <v>44326</v>
      </c>
      <c r="C967">
        <v>1.6062967482857699E-2</v>
      </c>
      <c r="D967" t="s">
        <v>2062</v>
      </c>
      <c r="E967" t="s">
        <v>1010</v>
      </c>
      <c r="F967" s="8" t="s">
        <v>2837</v>
      </c>
      <c r="G967" s="8" t="s">
        <v>1012</v>
      </c>
      <c r="H967">
        <v>12936</v>
      </c>
      <c r="I967">
        <v>61</v>
      </c>
    </row>
    <row r="968" spans="1:9" x14ac:dyDescent="0.25">
      <c r="A968" t="s">
        <v>932</v>
      </c>
      <c r="B968">
        <v>44078</v>
      </c>
      <c r="C968">
        <v>4.0970103534228003E-2</v>
      </c>
      <c r="D968" t="s">
        <v>2151</v>
      </c>
      <c r="E968" t="s">
        <v>1010</v>
      </c>
      <c r="F968" s="8" t="s">
        <v>2874</v>
      </c>
      <c r="G968" s="8" t="s">
        <v>1013</v>
      </c>
      <c r="H968">
        <v>12815</v>
      </c>
      <c r="I968">
        <v>80</v>
      </c>
    </row>
    <row r="969" spans="1:9" x14ac:dyDescent="0.25">
      <c r="A969" t="s">
        <v>933</v>
      </c>
      <c r="B969">
        <v>44149</v>
      </c>
      <c r="C969">
        <v>0.38497715146883499</v>
      </c>
      <c r="D969" t="s">
        <v>2174</v>
      </c>
      <c r="E969" t="s">
        <v>1010</v>
      </c>
      <c r="F969" s="8" t="s">
        <v>2899</v>
      </c>
      <c r="G969" s="8" t="s">
        <v>1013</v>
      </c>
      <c r="H969">
        <v>12298</v>
      </c>
      <c r="I969">
        <v>59</v>
      </c>
    </row>
    <row r="970" spans="1:9" x14ac:dyDescent="0.25">
      <c r="A970" t="s">
        <v>934</v>
      </c>
      <c r="B970">
        <v>44191</v>
      </c>
      <c r="C970">
        <v>0.19963778407435501</v>
      </c>
      <c r="D970" t="s">
        <v>2036</v>
      </c>
      <c r="E970" t="s">
        <v>1011</v>
      </c>
      <c r="F970" s="8" t="s">
        <v>2816</v>
      </c>
      <c r="G970" s="8" t="s">
        <v>1012</v>
      </c>
      <c r="H970">
        <v>12144</v>
      </c>
      <c r="I970">
        <v>54</v>
      </c>
    </row>
    <row r="971" spans="1:9" x14ac:dyDescent="0.25">
      <c r="A971" t="s">
        <v>935</v>
      </c>
      <c r="B971">
        <v>44101</v>
      </c>
      <c r="C971">
        <v>4.2880751585497902E-3</v>
      </c>
      <c r="D971" t="s">
        <v>2033</v>
      </c>
      <c r="E971" t="s">
        <v>1010</v>
      </c>
      <c r="F971" s="8" t="s">
        <v>2838</v>
      </c>
      <c r="G971" s="8" t="s">
        <v>1013</v>
      </c>
      <c r="H971">
        <v>12786</v>
      </c>
      <c r="I971">
        <v>63</v>
      </c>
    </row>
    <row r="972" spans="1:9" x14ac:dyDescent="0.25">
      <c r="A972" t="s">
        <v>936</v>
      </c>
      <c r="B972">
        <v>44122</v>
      </c>
      <c r="C972">
        <v>0.60224721622265098</v>
      </c>
      <c r="D972" t="s">
        <v>2172</v>
      </c>
      <c r="E972" t="s">
        <v>1011</v>
      </c>
      <c r="F972" s="8" t="s">
        <v>2900</v>
      </c>
      <c r="G972" s="8" t="s">
        <v>1013</v>
      </c>
      <c r="H972">
        <v>12360</v>
      </c>
      <c r="I972">
        <v>52</v>
      </c>
    </row>
    <row r="973" spans="1:9" x14ac:dyDescent="0.25">
      <c r="A973" t="s">
        <v>937</v>
      </c>
      <c r="B973">
        <v>44254</v>
      </c>
      <c r="C973">
        <v>4.1136008856141902E-2</v>
      </c>
      <c r="D973" t="s">
        <v>2156</v>
      </c>
      <c r="E973" t="s">
        <v>1010</v>
      </c>
      <c r="F973" s="8" t="s">
        <v>2802</v>
      </c>
      <c r="G973" s="8" t="s">
        <v>1014</v>
      </c>
      <c r="H973">
        <v>12787</v>
      </c>
      <c r="I973">
        <v>45</v>
      </c>
    </row>
    <row r="974" spans="1:9" x14ac:dyDescent="0.25">
      <c r="A974" t="s">
        <v>938</v>
      </c>
      <c r="B974">
        <v>44061</v>
      </c>
      <c r="C974">
        <v>0.50300090654497198</v>
      </c>
      <c r="D974" t="s">
        <v>2190</v>
      </c>
      <c r="E974" t="s">
        <v>1011</v>
      </c>
      <c r="F974" s="8" t="s">
        <v>2830</v>
      </c>
      <c r="G974" s="8" t="s">
        <v>1013</v>
      </c>
      <c r="H974">
        <v>12448</v>
      </c>
      <c r="I974">
        <v>27</v>
      </c>
    </row>
    <row r="975" spans="1:9" x14ac:dyDescent="0.25">
      <c r="A975" t="s">
        <v>939</v>
      </c>
      <c r="B975">
        <v>44121</v>
      </c>
      <c r="C975">
        <v>0.31236150145955</v>
      </c>
      <c r="D975" t="s">
        <v>2135</v>
      </c>
      <c r="E975" t="s">
        <v>1010</v>
      </c>
      <c r="F975" s="8" t="s">
        <v>2781</v>
      </c>
      <c r="G975" s="8" t="s">
        <v>1014</v>
      </c>
      <c r="H975">
        <v>12609</v>
      </c>
      <c r="I975">
        <v>84</v>
      </c>
    </row>
    <row r="976" spans="1:9" x14ac:dyDescent="0.25">
      <c r="A976" t="s">
        <v>940</v>
      </c>
      <c r="B976">
        <v>44092</v>
      </c>
      <c r="C976">
        <v>0.83894579558890603</v>
      </c>
      <c r="D976" t="s">
        <v>2060</v>
      </c>
      <c r="E976" t="s">
        <v>1011</v>
      </c>
      <c r="F976" s="8" t="s">
        <v>2901</v>
      </c>
      <c r="G976" s="8" t="s">
        <v>1014</v>
      </c>
      <c r="H976">
        <v>12448</v>
      </c>
      <c r="I976">
        <v>44</v>
      </c>
    </row>
    <row r="977" spans="1:9" x14ac:dyDescent="0.25">
      <c r="F977" s="8"/>
      <c r="G977" s="8"/>
    </row>
    <row r="978" spans="1:9" x14ac:dyDescent="0.25">
      <c r="A978" t="s">
        <v>941</v>
      </c>
      <c r="B978">
        <v>44245</v>
      </c>
      <c r="C978">
        <v>0.67744034094151895</v>
      </c>
      <c r="D978" t="s">
        <v>2223</v>
      </c>
      <c r="E978" t="s">
        <v>1011</v>
      </c>
      <c r="F978" s="8" t="s">
        <v>2902</v>
      </c>
      <c r="G978" s="8" t="s">
        <v>1014</v>
      </c>
      <c r="H978">
        <v>12175</v>
      </c>
      <c r="I978">
        <v>88</v>
      </c>
    </row>
    <row r="979" spans="1:9" x14ac:dyDescent="0.25">
      <c r="F979" s="8"/>
      <c r="G979" s="8"/>
    </row>
    <row r="980" spans="1:9" x14ac:dyDescent="0.25">
      <c r="A980" t="s">
        <v>942</v>
      </c>
      <c r="B980">
        <v>44295</v>
      </c>
      <c r="C980">
        <v>0.23225867189258101</v>
      </c>
      <c r="D980" t="s">
        <v>2093</v>
      </c>
      <c r="E980" t="s">
        <v>1011</v>
      </c>
      <c r="F980" s="8" t="s">
        <v>2880</v>
      </c>
      <c r="G980" s="8" t="s">
        <v>1014</v>
      </c>
      <c r="H980">
        <v>12653</v>
      </c>
      <c r="I980">
        <v>74</v>
      </c>
    </row>
    <row r="981" spans="1:9" x14ac:dyDescent="0.25">
      <c r="A981" t="s">
        <v>943</v>
      </c>
      <c r="B981">
        <v>44117</v>
      </c>
      <c r="C981">
        <v>0.88958246858990697</v>
      </c>
      <c r="D981" t="s">
        <v>2045</v>
      </c>
      <c r="E981" t="s">
        <v>1010</v>
      </c>
      <c r="F981" s="8" t="s">
        <v>2903</v>
      </c>
      <c r="G981" s="8" t="s">
        <v>1012</v>
      </c>
      <c r="H981">
        <v>13066</v>
      </c>
      <c r="I981">
        <v>91</v>
      </c>
    </row>
    <row r="982" spans="1:9" x14ac:dyDescent="0.25">
      <c r="A982" t="s">
        <v>944</v>
      </c>
      <c r="B982">
        <v>44041</v>
      </c>
      <c r="C982">
        <v>0.108210227936192</v>
      </c>
      <c r="D982" t="s">
        <v>2143</v>
      </c>
      <c r="E982" t="s">
        <v>1011</v>
      </c>
      <c r="F982" s="8" t="s">
        <v>2866</v>
      </c>
      <c r="G982" s="8" t="s">
        <v>1012</v>
      </c>
      <c r="H982">
        <v>12645</v>
      </c>
      <c r="I982">
        <v>59</v>
      </c>
    </row>
    <row r="983" spans="1:9" x14ac:dyDescent="0.25">
      <c r="A983" t="s">
        <v>945</v>
      </c>
      <c r="B983">
        <v>44122</v>
      </c>
      <c r="C983">
        <v>0.10680099236528399</v>
      </c>
      <c r="D983" t="s">
        <v>2116</v>
      </c>
      <c r="E983" t="s">
        <v>1011</v>
      </c>
      <c r="F983" s="8" t="s">
        <v>2843</v>
      </c>
      <c r="G983" s="8" t="s">
        <v>1012</v>
      </c>
      <c r="H983">
        <v>12282</v>
      </c>
      <c r="I983">
        <v>21</v>
      </c>
    </row>
    <row r="984" spans="1:9" x14ac:dyDescent="0.25">
      <c r="A984" t="s">
        <v>946</v>
      </c>
      <c r="B984">
        <v>44331</v>
      </c>
      <c r="C984">
        <v>0.89394711743260602</v>
      </c>
      <c r="D984" t="s">
        <v>2163</v>
      </c>
      <c r="E984" t="s">
        <v>1011</v>
      </c>
      <c r="F984" s="8" t="s">
        <v>2904</v>
      </c>
      <c r="G984" s="8" t="s">
        <v>1014</v>
      </c>
      <c r="H984">
        <v>12165</v>
      </c>
      <c r="I984">
        <v>82</v>
      </c>
    </row>
    <row r="985" spans="1:9" x14ac:dyDescent="0.25">
      <c r="A985" t="s">
        <v>947</v>
      </c>
      <c r="B985">
        <v>44332</v>
      </c>
      <c r="C985">
        <v>3.5186727106312897E-2</v>
      </c>
      <c r="D985" t="s">
        <v>2117</v>
      </c>
      <c r="E985" t="s">
        <v>1011</v>
      </c>
      <c r="F985" s="8" t="s">
        <v>2802</v>
      </c>
      <c r="G985" s="8" t="s">
        <v>1014</v>
      </c>
      <c r="H985">
        <v>12300</v>
      </c>
      <c r="I985">
        <v>15</v>
      </c>
    </row>
    <row r="986" spans="1:9" x14ac:dyDescent="0.25">
      <c r="A986" t="s">
        <v>948</v>
      </c>
      <c r="B986">
        <v>44046</v>
      </c>
      <c r="C986">
        <v>0.75933498978874303</v>
      </c>
      <c r="D986" t="s">
        <v>2088</v>
      </c>
      <c r="E986" t="s">
        <v>1010</v>
      </c>
      <c r="F986" s="8" t="s">
        <v>2804</v>
      </c>
      <c r="G986" s="8" t="s">
        <v>1013</v>
      </c>
      <c r="H986">
        <v>13036</v>
      </c>
      <c r="I986">
        <v>93</v>
      </c>
    </row>
    <row r="987" spans="1:9" x14ac:dyDescent="0.25">
      <c r="A987" t="s">
        <v>949</v>
      </c>
      <c r="B987">
        <v>44308</v>
      </c>
      <c r="C987">
        <v>0.58738092459454205</v>
      </c>
      <c r="D987" t="s">
        <v>2113</v>
      </c>
      <c r="E987" t="s">
        <v>1011</v>
      </c>
      <c r="F987" s="8" t="s">
        <v>2890</v>
      </c>
      <c r="G987" s="8" t="s">
        <v>1013</v>
      </c>
      <c r="H987">
        <v>12700</v>
      </c>
      <c r="I987">
        <v>55</v>
      </c>
    </row>
    <row r="988" spans="1:9" x14ac:dyDescent="0.25">
      <c r="A988" t="s">
        <v>950</v>
      </c>
      <c r="B988">
        <v>44149</v>
      </c>
      <c r="C988">
        <v>0.484994930067354</v>
      </c>
      <c r="D988" t="s">
        <v>2110</v>
      </c>
      <c r="E988" t="s">
        <v>1010</v>
      </c>
      <c r="F988" s="8" t="s">
        <v>2813</v>
      </c>
      <c r="G988" s="8" t="s">
        <v>1012</v>
      </c>
      <c r="H988">
        <v>12716</v>
      </c>
      <c r="I988">
        <v>75</v>
      </c>
    </row>
    <row r="989" spans="1:9" x14ac:dyDescent="0.25">
      <c r="F989" s="8"/>
      <c r="G989" s="8"/>
    </row>
    <row r="990" spans="1:9" x14ac:dyDescent="0.25">
      <c r="A990" t="s">
        <v>951</v>
      </c>
      <c r="B990">
        <v>44300</v>
      </c>
      <c r="C990">
        <v>0.63024587766957996</v>
      </c>
      <c r="D990" t="s">
        <v>2178</v>
      </c>
      <c r="E990" t="s">
        <v>1011</v>
      </c>
      <c r="F990" s="8" t="s">
        <v>2818</v>
      </c>
      <c r="G990" s="8" t="s">
        <v>1012</v>
      </c>
      <c r="H990">
        <v>12184</v>
      </c>
      <c r="I990">
        <v>65</v>
      </c>
    </row>
    <row r="991" spans="1:9" x14ac:dyDescent="0.25">
      <c r="A991" t="s">
        <v>952</v>
      </c>
      <c r="B991">
        <v>44080</v>
      </c>
      <c r="C991">
        <v>0.20695294002878001</v>
      </c>
      <c r="D991" t="s">
        <v>2053</v>
      </c>
      <c r="E991" t="s">
        <v>1010</v>
      </c>
      <c r="F991" s="8" t="s">
        <v>2789</v>
      </c>
      <c r="G991" s="8" t="s">
        <v>1012</v>
      </c>
      <c r="H991">
        <v>12636</v>
      </c>
      <c r="I991">
        <v>63</v>
      </c>
    </row>
    <row r="992" spans="1:9" x14ac:dyDescent="0.25">
      <c r="A992" t="s">
        <v>953</v>
      </c>
      <c r="B992">
        <v>44221</v>
      </c>
      <c r="C992">
        <v>0.72889256556499804</v>
      </c>
      <c r="D992" t="s">
        <v>2074</v>
      </c>
      <c r="E992" t="s">
        <v>1011</v>
      </c>
      <c r="F992" s="8" t="s">
        <v>2876</v>
      </c>
      <c r="G992" s="8" t="s">
        <v>1012</v>
      </c>
      <c r="H992">
        <v>12836</v>
      </c>
      <c r="I992">
        <v>25</v>
      </c>
    </row>
    <row r="993" spans="1:9" x14ac:dyDescent="0.25">
      <c r="A993" t="s">
        <v>954</v>
      </c>
      <c r="B993">
        <v>44320</v>
      </c>
      <c r="C993">
        <v>0.104492447379225</v>
      </c>
      <c r="D993" t="s">
        <v>2192</v>
      </c>
      <c r="E993" t="s">
        <v>1011</v>
      </c>
      <c r="F993" s="8" t="s">
        <v>2813</v>
      </c>
      <c r="G993" s="8" t="s">
        <v>1012</v>
      </c>
      <c r="H993">
        <v>12177</v>
      </c>
      <c r="I993">
        <v>53</v>
      </c>
    </row>
    <row r="994" spans="1:9" x14ac:dyDescent="0.25">
      <c r="A994" t="s">
        <v>955</v>
      </c>
      <c r="B994">
        <v>44199</v>
      </c>
      <c r="C994">
        <v>0.116011184983347</v>
      </c>
      <c r="D994" t="s">
        <v>2078</v>
      </c>
      <c r="E994" t="s">
        <v>1011</v>
      </c>
      <c r="F994" s="8" t="s">
        <v>2836</v>
      </c>
      <c r="G994" s="8" t="s">
        <v>1012</v>
      </c>
      <c r="H994">
        <v>12134</v>
      </c>
      <c r="I994">
        <v>83</v>
      </c>
    </row>
    <row r="995" spans="1:9" x14ac:dyDescent="0.25">
      <c r="A995" t="s">
        <v>956</v>
      </c>
      <c r="B995">
        <v>44231</v>
      </c>
      <c r="C995">
        <v>0.47645505959691198</v>
      </c>
      <c r="D995" t="s">
        <v>2042</v>
      </c>
      <c r="E995" t="s">
        <v>1011</v>
      </c>
      <c r="F995" s="8" t="s">
        <v>2832</v>
      </c>
      <c r="G995" s="8" t="s">
        <v>1012</v>
      </c>
      <c r="H995">
        <v>12310</v>
      </c>
      <c r="I995">
        <v>48</v>
      </c>
    </row>
    <row r="996" spans="1:9" x14ac:dyDescent="0.25">
      <c r="A996" t="s">
        <v>957</v>
      </c>
      <c r="B996">
        <v>44177</v>
      </c>
      <c r="C996">
        <v>0.49031938805514502</v>
      </c>
      <c r="D996" t="s">
        <v>2038</v>
      </c>
      <c r="E996" t="s">
        <v>1010</v>
      </c>
      <c r="F996" s="8" t="s">
        <v>2905</v>
      </c>
      <c r="G996" s="8" t="s">
        <v>1012</v>
      </c>
      <c r="H996">
        <v>12237</v>
      </c>
      <c r="I996">
        <v>66</v>
      </c>
    </row>
    <row r="997" spans="1:9" x14ac:dyDescent="0.25">
      <c r="A997" t="s">
        <v>958</v>
      </c>
      <c r="B997">
        <v>44334</v>
      </c>
      <c r="C997">
        <v>4.0258038015009698E-2</v>
      </c>
      <c r="D997" t="s">
        <v>2135</v>
      </c>
      <c r="E997" t="s">
        <v>1010</v>
      </c>
      <c r="F997" s="8" t="s">
        <v>2906</v>
      </c>
      <c r="G997" s="8" t="s">
        <v>1012</v>
      </c>
      <c r="H997">
        <v>12586</v>
      </c>
      <c r="I997">
        <v>50</v>
      </c>
    </row>
    <row r="998" spans="1:9" x14ac:dyDescent="0.25">
      <c r="A998" t="s">
        <v>959</v>
      </c>
      <c r="B998">
        <v>44360</v>
      </c>
      <c r="C998">
        <v>0.33475128685476202</v>
      </c>
      <c r="D998" t="s">
        <v>2087</v>
      </c>
      <c r="E998" t="s">
        <v>1010</v>
      </c>
      <c r="F998" s="8" t="s">
        <v>2842</v>
      </c>
      <c r="G998" s="8" t="s">
        <v>1012</v>
      </c>
      <c r="H998">
        <v>12668</v>
      </c>
      <c r="I998">
        <v>78</v>
      </c>
    </row>
    <row r="999" spans="1:9" x14ac:dyDescent="0.25">
      <c r="A999" t="s">
        <v>960</v>
      </c>
      <c r="B999">
        <v>44157</v>
      </c>
      <c r="C999">
        <v>0.87693480964929504</v>
      </c>
      <c r="D999" t="s">
        <v>2051</v>
      </c>
      <c r="E999" t="s">
        <v>1011</v>
      </c>
      <c r="F999" s="8" t="s">
        <v>2800</v>
      </c>
      <c r="G999" s="8" t="s">
        <v>1012</v>
      </c>
      <c r="H999">
        <v>12787</v>
      </c>
      <c r="I999">
        <v>36</v>
      </c>
    </row>
    <row r="1000" spans="1:9" x14ac:dyDescent="0.25">
      <c r="A1000" t="s">
        <v>961</v>
      </c>
      <c r="B1000">
        <v>44154</v>
      </c>
      <c r="C1000">
        <v>0.59586510483898503</v>
      </c>
      <c r="D1000" t="s">
        <v>2204</v>
      </c>
      <c r="E1000" t="s">
        <v>1010</v>
      </c>
      <c r="F1000" s="8" t="s">
        <v>2907</v>
      </c>
      <c r="G1000" s="8" t="s">
        <v>1012</v>
      </c>
      <c r="H1000">
        <v>12747</v>
      </c>
      <c r="I1000">
        <v>18</v>
      </c>
    </row>
    <row r="1001" spans="1:9" x14ac:dyDescent="0.25">
      <c r="A1001" t="s">
        <v>962</v>
      </c>
      <c r="B1001">
        <v>44108</v>
      </c>
      <c r="C1001">
        <v>0.77947133563534199</v>
      </c>
      <c r="D1001" t="s">
        <v>2227</v>
      </c>
      <c r="E1001" t="s">
        <v>1011</v>
      </c>
      <c r="F1001" s="8" t="s">
        <v>2813</v>
      </c>
      <c r="G1001" s="8" t="s">
        <v>1012</v>
      </c>
      <c r="H1001">
        <v>12352</v>
      </c>
      <c r="I1001">
        <v>52</v>
      </c>
    </row>
    <row r="1002" spans="1:9" x14ac:dyDescent="0.25">
      <c r="A1002" t="s">
        <v>963</v>
      </c>
      <c r="B1002">
        <v>44139</v>
      </c>
      <c r="C1002">
        <v>0.15529698612152601</v>
      </c>
      <c r="D1002" t="s">
        <v>2105</v>
      </c>
      <c r="E1002" t="s">
        <v>1011</v>
      </c>
      <c r="F1002" s="8" t="s">
        <v>2889</v>
      </c>
      <c r="G1002" s="8" t="s">
        <v>1013</v>
      </c>
      <c r="H1002">
        <v>12948</v>
      </c>
      <c r="I1002">
        <v>73</v>
      </c>
    </row>
    <row r="1003" spans="1:9" x14ac:dyDescent="0.25">
      <c r="A1003" t="s">
        <v>964</v>
      </c>
      <c r="B1003">
        <v>44063</v>
      </c>
      <c r="C1003">
        <v>0.52132088167665902</v>
      </c>
      <c r="D1003" t="s">
        <v>2075</v>
      </c>
      <c r="E1003" t="s">
        <v>1010</v>
      </c>
      <c r="F1003" s="8" t="s">
        <v>2908</v>
      </c>
      <c r="G1003" s="8" t="s">
        <v>1013</v>
      </c>
      <c r="H1003">
        <v>12857</v>
      </c>
      <c r="I1003">
        <v>74</v>
      </c>
    </row>
    <row r="1004" spans="1:9" x14ac:dyDescent="0.25">
      <c r="A1004" t="s">
        <v>965</v>
      </c>
      <c r="B1004">
        <v>44286</v>
      </c>
      <c r="C1004">
        <v>0.31832302650725902</v>
      </c>
      <c r="D1004" t="s">
        <v>2215</v>
      </c>
      <c r="E1004" t="s">
        <v>1010</v>
      </c>
      <c r="F1004" s="8" t="s">
        <v>2799</v>
      </c>
      <c r="G1004" s="8" t="s">
        <v>1013</v>
      </c>
      <c r="H1004">
        <v>12160</v>
      </c>
      <c r="I1004">
        <v>99</v>
      </c>
    </row>
    <row r="1005" spans="1:9" x14ac:dyDescent="0.25">
      <c r="A1005" t="s">
        <v>966</v>
      </c>
      <c r="B1005">
        <v>44241</v>
      </c>
      <c r="C1005">
        <v>0.88838974102949897</v>
      </c>
      <c r="D1005" t="s">
        <v>2055</v>
      </c>
      <c r="E1005" t="s">
        <v>1011</v>
      </c>
      <c r="F1005" s="8" t="s">
        <v>2909</v>
      </c>
      <c r="G1005" s="8" t="s">
        <v>1012</v>
      </c>
      <c r="H1005">
        <v>12356</v>
      </c>
      <c r="I1005">
        <v>16</v>
      </c>
    </row>
    <row r="1006" spans="1:9" x14ac:dyDescent="0.25">
      <c r="A1006" t="s">
        <v>967</v>
      </c>
      <c r="B1006">
        <v>44115</v>
      </c>
      <c r="C1006">
        <v>0.386397262118576</v>
      </c>
      <c r="D1006" t="s">
        <v>2074</v>
      </c>
      <c r="E1006" t="s">
        <v>1010</v>
      </c>
      <c r="F1006" s="8" t="s">
        <v>2782</v>
      </c>
      <c r="G1006" s="8" t="s">
        <v>1012</v>
      </c>
      <c r="H1006">
        <v>12740</v>
      </c>
      <c r="I1006">
        <v>14</v>
      </c>
    </row>
    <row r="1007" spans="1:9" x14ac:dyDescent="0.25">
      <c r="A1007" t="s">
        <v>968</v>
      </c>
      <c r="B1007">
        <v>44110</v>
      </c>
      <c r="C1007">
        <v>0.86961813553340706</v>
      </c>
      <c r="D1007" t="s">
        <v>2193</v>
      </c>
      <c r="E1007" t="s">
        <v>1011</v>
      </c>
      <c r="F1007" s="8" t="s">
        <v>2837</v>
      </c>
      <c r="G1007" s="8" t="s">
        <v>1012</v>
      </c>
      <c r="H1007">
        <v>12754</v>
      </c>
      <c r="I1007">
        <v>28</v>
      </c>
    </row>
    <row r="1008" spans="1:9" x14ac:dyDescent="0.25">
      <c r="A1008" t="s">
        <v>969</v>
      </c>
      <c r="B1008">
        <v>44169</v>
      </c>
      <c r="C1008">
        <v>0.460198950826956</v>
      </c>
      <c r="D1008" t="s">
        <v>2029</v>
      </c>
      <c r="E1008" t="s">
        <v>1010</v>
      </c>
      <c r="F1008" s="8" t="s">
        <v>2910</v>
      </c>
      <c r="G1008" s="8" t="s">
        <v>1012</v>
      </c>
      <c r="H1008">
        <v>12253</v>
      </c>
      <c r="I1008">
        <v>47</v>
      </c>
    </row>
    <row r="1009" spans="1:9" x14ac:dyDescent="0.25">
      <c r="A1009" t="s">
        <v>970</v>
      </c>
      <c r="B1009">
        <v>44115</v>
      </c>
      <c r="C1009">
        <v>0.47614414251193399</v>
      </c>
      <c r="D1009" t="s">
        <v>2216</v>
      </c>
      <c r="E1009" t="s">
        <v>1011</v>
      </c>
      <c r="F1009" s="8" t="s">
        <v>2901</v>
      </c>
      <c r="G1009" s="8" t="s">
        <v>1012</v>
      </c>
      <c r="H1009">
        <v>12154</v>
      </c>
      <c r="I1009">
        <v>56</v>
      </c>
    </row>
    <row r="1010" spans="1:9" x14ac:dyDescent="0.25">
      <c r="A1010" t="s">
        <v>971</v>
      </c>
      <c r="B1010">
        <v>44121</v>
      </c>
      <c r="C1010">
        <v>0.69036861582014297</v>
      </c>
      <c r="D1010" t="s">
        <v>2147</v>
      </c>
      <c r="E1010" t="s">
        <v>1011</v>
      </c>
      <c r="F1010" s="8" t="s">
        <v>2911</v>
      </c>
      <c r="G1010" s="8" t="s">
        <v>1012</v>
      </c>
      <c r="H1010">
        <v>12409</v>
      </c>
      <c r="I1010">
        <v>77</v>
      </c>
    </row>
    <row r="1011" spans="1:9" x14ac:dyDescent="0.25">
      <c r="A1011" t="s">
        <v>972</v>
      </c>
      <c r="B1011">
        <v>44317</v>
      </c>
      <c r="C1011">
        <v>0.86545294812482298</v>
      </c>
      <c r="D1011" t="s">
        <v>2163</v>
      </c>
      <c r="E1011" t="s">
        <v>1010</v>
      </c>
      <c r="F1011" s="8" t="s">
        <v>2791</v>
      </c>
      <c r="G1011" s="8" t="s">
        <v>1014</v>
      </c>
      <c r="H1011">
        <v>12405</v>
      </c>
      <c r="I1011">
        <v>38</v>
      </c>
    </row>
    <row r="1012" spans="1:9" x14ac:dyDescent="0.25">
      <c r="A1012" t="s">
        <v>973</v>
      </c>
      <c r="B1012">
        <v>44240</v>
      </c>
      <c r="C1012">
        <v>0.78719175315547796</v>
      </c>
      <c r="D1012" t="s">
        <v>2147</v>
      </c>
      <c r="E1012" t="s">
        <v>1010</v>
      </c>
      <c r="F1012" s="8" t="s">
        <v>2791</v>
      </c>
      <c r="G1012" s="8" t="s">
        <v>1014</v>
      </c>
      <c r="H1012">
        <v>12358</v>
      </c>
      <c r="I1012">
        <v>94</v>
      </c>
    </row>
    <row r="1013" spans="1:9" x14ac:dyDescent="0.25">
      <c r="A1013" t="s">
        <v>974</v>
      </c>
      <c r="B1013">
        <v>44305</v>
      </c>
      <c r="C1013">
        <v>0.36758377739745801</v>
      </c>
      <c r="D1013" t="s">
        <v>2151</v>
      </c>
      <c r="E1013" t="s">
        <v>1010</v>
      </c>
      <c r="F1013" s="8" t="s">
        <v>2787</v>
      </c>
      <c r="G1013" s="8" t="s">
        <v>1014</v>
      </c>
      <c r="H1013">
        <v>12939</v>
      </c>
      <c r="I1013">
        <v>61</v>
      </c>
    </row>
    <row r="1014" spans="1:9" x14ac:dyDescent="0.25">
      <c r="A1014" t="s">
        <v>975</v>
      </c>
      <c r="B1014">
        <v>44189</v>
      </c>
      <c r="C1014">
        <v>0.39478478902916397</v>
      </c>
      <c r="D1014" t="s">
        <v>2180</v>
      </c>
      <c r="E1014" t="s">
        <v>1011</v>
      </c>
      <c r="F1014" s="8" t="s">
        <v>2839</v>
      </c>
      <c r="G1014" s="8" t="s">
        <v>1014</v>
      </c>
      <c r="H1014">
        <v>12159</v>
      </c>
      <c r="I1014">
        <v>31</v>
      </c>
    </row>
    <row r="1015" spans="1:9" x14ac:dyDescent="0.25">
      <c r="A1015" t="s">
        <v>976</v>
      </c>
      <c r="B1015">
        <v>44216</v>
      </c>
      <c r="C1015">
        <v>0.81153351318084599</v>
      </c>
      <c r="D1015" t="s">
        <v>2044</v>
      </c>
      <c r="E1015" t="s">
        <v>1011</v>
      </c>
      <c r="F1015" s="8" t="s">
        <v>2905</v>
      </c>
      <c r="G1015" s="8" t="s">
        <v>1014</v>
      </c>
      <c r="H1015">
        <v>12546</v>
      </c>
      <c r="I1015">
        <v>31</v>
      </c>
    </row>
    <row r="1016" spans="1:9" x14ac:dyDescent="0.25">
      <c r="A1016" t="s">
        <v>977</v>
      </c>
      <c r="B1016">
        <v>44269</v>
      </c>
      <c r="C1016">
        <v>0.33001230463671399</v>
      </c>
      <c r="D1016" t="s">
        <v>2040</v>
      </c>
      <c r="E1016" t="s">
        <v>1011</v>
      </c>
      <c r="F1016" s="8" t="s">
        <v>2805</v>
      </c>
      <c r="G1016" s="8" t="s">
        <v>1014</v>
      </c>
      <c r="H1016">
        <v>12807</v>
      </c>
      <c r="I1016">
        <v>69</v>
      </c>
    </row>
    <row r="1017" spans="1:9" x14ac:dyDescent="0.25">
      <c r="A1017" t="s">
        <v>978</v>
      </c>
      <c r="B1017">
        <v>44162</v>
      </c>
      <c r="C1017">
        <v>0.70767797787937703</v>
      </c>
      <c r="D1017" t="s">
        <v>2073</v>
      </c>
      <c r="E1017" t="s">
        <v>1011</v>
      </c>
      <c r="F1017" s="8" t="s">
        <v>2837</v>
      </c>
      <c r="G1017" s="8" t="s">
        <v>1013</v>
      </c>
      <c r="H1017">
        <v>12604</v>
      </c>
      <c r="I1017">
        <v>25</v>
      </c>
    </row>
    <row r="1018" spans="1:9" x14ac:dyDescent="0.25">
      <c r="A1018" t="s">
        <v>979</v>
      </c>
      <c r="B1018">
        <v>44032</v>
      </c>
      <c r="C1018">
        <v>3.4226347631715302E-2</v>
      </c>
      <c r="D1018" t="s">
        <v>2055</v>
      </c>
      <c r="E1018" t="s">
        <v>1011</v>
      </c>
      <c r="F1018" s="8" t="s">
        <v>2852</v>
      </c>
      <c r="G1018" s="8" t="s">
        <v>1012</v>
      </c>
      <c r="H1018">
        <v>12494</v>
      </c>
      <c r="I1018">
        <v>58</v>
      </c>
    </row>
    <row r="1019" spans="1:9" x14ac:dyDescent="0.25">
      <c r="A1019" t="s">
        <v>980</v>
      </c>
      <c r="B1019">
        <v>44363</v>
      </c>
      <c r="C1019">
        <v>0.16267826563977</v>
      </c>
      <c r="D1019" t="s">
        <v>2204</v>
      </c>
      <c r="E1019" t="s">
        <v>1011</v>
      </c>
      <c r="F1019" s="8" t="s">
        <v>2912</v>
      </c>
      <c r="G1019" s="8" t="s">
        <v>1013</v>
      </c>
      <c r="H1019">
        <v>13105</v>
      </c>
      <c r="I1019">
        <v>38</v>
      </c>
    </row>
    <row r="1020" spans="1:9" x14ac:dyDescent="0.25">
      <c r="A1020" t="s">
        <v>981</v>
      </c>
      <c r="B1020">
        <v>44052</v>
      </c>
      <c r="C1020">
        <v>0.98264329869320299</v>
      </c>
      <c r="D1020" t="s">
        <v>2117</v>
      </c>
      <c r="E1020" t="s">
        <v>1011</v>
      </c>
      <c r="F1020" s="8" t="s">
        <v>2833</v>
      </c>
      <c r="G1020" s="8" t="s">
        <v>1012</v>
      </c>
      <c r="H1020">
        <v>12581</v>
      </c>
      <c r="I1020">
        <v>67</v>
      </c>
    </row>
    <row r="1021" spans="1:9" x14ac:dyDescent="0.25">
      <c r="A1021" t="s">
        <v>982</v>
      </c>
      <c r="B1021">
        <v>44040</v>
      </c>
      <c r="C1021">
        <v>0.97342165394303004</v>
      </c>
      <c r="D1021" t="s">
        <v>2140</v>
      </c>
      <c r="E1021" t="s">
        <v>1011</v>
      </c>
      <c r="F1021" s="8" t="s">
        <v>2902</v>
      </c>
      <c r="G1021" s="8" t="s">
        <v>1012</v>
      </c>
      <c r="H1021">
        <v>12396</v>
      </c>
      <c r="I1021">
        <v>61</v>
      </c>
    </row>
    <row r="1022" spans="1:9" x14ac:dyDescent="0.25">
      <c r="A1022" t="s">
        <v>983</v>
      </c>
      <c r="B1022">
        <v>44340</v>
      </c>
      <c r="C1022">
        <v>0.99404021382449104</v>
      </c>
      <c r="D1022" t="s">
        <v>2168</v>
      </c>
      <c r="E1022" t="s">
        <v>1011</v>
      </c>
      <c r="F1022" s="8" t="s">
        <v>2823</v>
      </c>
      <c r="G1022" s="8" t="s">
        <v>1012</v>
      </c>
      <c r="H1022">
        <v>12379</v>
      </c>
      <c r="I1022">
        <v>100</v>
      </c>
    </row>
    <row r="1023" spans="1:9" x14ac:dyDescent="0.25">
      <c r="A1023" t="s">
        <v>984</v>
      </c>
      <c r="B1023">
        <v>44012</v>
      </c>
      <c r="C1023">
        <v>0.31622416590646302</v>
      </c>
      <c r="D1023" t="s">
        <v>2154</v>
      </c>
      <c r="E1023" t="s">
        <v>1011</v>
      </c>
      <c r="F1023" s="8" t="s">
        <v>2786</v>
      </c>
      <c r="G1023" s="8" t="s">
        <v>1012</v>
      </c>
      <c r="H1023">
        <v>12718</v>
      </c>
      <c r="I1023">
        <v>97</v>
      </c>
    </row>
    <row r="1024" spans="1:9" x14ac:dyDescent="0.25">
      <c r="A1024" t="s">
        <v>985</v>
      </c>
      <c r="B1024">
        <v>44274</v>
      </c>
      <c r="C1024">
        <v>0.78121958081555198</v>
      </c>
      <c r="D1024" t="s">
        <v>2163</v>
      </c>
      <c r="E1024" t="s">
        <v>1010</v>
      </c>
      <c r="F1024" s="8" t="s">
        <v>2786</v>
      </c>
      <c r="G1024" s="8" t="s">
        <v>1012</v>
      </c>
      <c r="H1024">
        <v>12210</v>
      </c>
      <c r="I1024">
        <v>55</v>
      </c>
    </row>
    <row r="1025" spans="1:9" x14ac:dyDescent="0.25">
      <c r="A1025" t="s">
        <v>986</v>
      </c>
      <c r="B1025">
        <v>44171</v>
      </c>
      <c r="C1025">
        <v>0.14630953781454201</v>
      </c>
      <c r="D1025" t="s">
        <v>2206</v>
      </c>
      <c r="E1025" t="s">
        <v>1011</v>
      </c>
      <c r="F1025" s="8" t="s">
        <v>2875</v>
      </c>
      <c r="G1025" s="8" t="s">
        <v>1012</v>
      </c>
      <c r="H1025">
        <v>12952</v>
      </c>
      <c r="I1025">
        <v>61</v>
      </c>
    </row>
    <row r="1026" spans="1:9" x14ac:dyDescent="0.25">
      <c r="F1026" s="8"/>
      <c r="G1026" s="8"/>
    </row>
    <row r="1027" spans="1:9" x14ac:dyDescent="0.25">
      <c r="A1027" t="s">
        <v>987</v>
      </c>
      <c r="B1027">
        <v>44071</v>
      </c>
      <c r="C1027">
        <v>0.65813232082633</v>
      </c>
      <c r="D1027" t="s">
        <v>2115</v>
      </c>
      <c r="E1027" t="s">
        <v>1011</v>
      </c>
      <c r="F1027" s="8" t="s">
        <v>2846</v>
      </c>
      <c r="G1027" s="8" t="s">
        <v>1013</v>
      </c>
      <c r="H1027">
        <v>12571</v>
      </c>
      <c r="I1027">
        <v>11</v>
      </c>
    </row>
    <row r="1028" spans="1:9" x14ac:dyDescent="0.25">
      <c r="A1028" t="s">
        <v>988</v>
      </c>
      <c r="B1028">
        <v>44011</v>
      </c>
      <c r="C1028">
        <v>0.37152271848745799</v>
      </c>
      <c r="D1028" t="s">
        <v>2092</v>
      </c>
      <c r="E1028" t="s">
        <v>1011</v>
      </c>
      <c r="F1028" s="8" t="s">
        <v>2853</v>
      </c>
      <c r="G1028" s="8" t="s">
        <v>1012</v>
      </c>
      <c r="H1028">
        <v>12366</v>
      </c>
      <c r="I1028">
        <v>70</v>
      </c>
    </row>
    <row r="1029" spans="1:9" x14ac:dyDescent="0.25">
      <c r="A1029" t="s">
        <v>989</v>
      </c>
      <c r="B1029">
        <v>44017</v>
      </c>
      <c r="C1029">
        <v>0.34686282346811997</v>
      </c>
      <c r="D1029" t="s">
        <v>2182</v>
      </c>
      <c r="E1029" t="s">
        <v>1010</v>
      </c>
      <c r="F1029" s="8" t="s">
        <v>2797</v>
      </c>
      <c r="G1029" s="8" t="s">
        <v>1013</v>
      </c>
      <c r="H1029">
        <v>12719</v>
      </c>
      <c r="I1029">
        <v>32</v>
      </c>
    </row>
    <row r="1030" spans="1:9" x14ac:dyDescent="0.25">
      <c r="A1030" t="s">
        <v>990</v>
      </c>
      <c r="B1030">
        <v>44162</v>
      </c>
      <c r="C1030">
        <v>0.35995417011338299</v>
      </c>
      <c r="D1030" t="s">
        <v>2199</v>
      </c>
      <c r="E1030" t="s">
        <v>1010</v>
      </c>
      <c r="F1030" s="8" t="s">
        <v>2896</v>
      </c>
      <c r="G1030" s="8" t="s">
        <v>1013</v>
      </c>
      <c r="H1030">
        <v>12762</v>
      </c>
      <c r="I1030">
        <v>83</v>
      </c>
    </row>
    <row r="1031" spans="1:9" x14ac:dyDescent="0.25">
      <c r="A1031" t="s">
        <v>991</v>
      </c>
      <c r="B1031">
        <v>44118</v>
      </c>
      <c r="C1031">
        <v>0.12080482927264399</v>
      </c>
      <c r="D1031" t="s">
        <v>2106</v>
      </c>
      <c r="E1031" t="s">
        <v>1010</v>
      </c>
      <c r="F1031" s="8" t="s">
        <v>2913</v>
      </c>
      <c r="G1031" s="8" t="s">
        <v>1012</v>
      </c>
      <c r="H1031">
        <v>12540</v>
      </c>
      <c r="I1031">
        <v>13</v>
      </c>
    </row>
    <row r="1032" spans="1:9" x14ac:dyDescent="0.25">
      <c r="A1032" t="s">
        <v>992</v>
      </c>
      <c r="B1032">
        <v>44265</v>
      </c>
      <c r="C1032">
        <v>0.995628172893537</v>
      </c>
      <c r="D1032" t="s">
        <v>2099</v>
      </c>
      <c r="E1032" t="s">
        <v>1010</v>
      </c>
      <c r="F1032" s="8" t="s">
        <v>2914</v>
      </c>
      <c r="G1032" s="8" t="s">
        <v>1012</v>
      </c>
      <c r="H1032">
        <v>12615</v>
      </c>
      <c r="I1032">
        <v>65</v>
      </c>
    </row>
    <row r="1033" spans="1:9" x14ac:dyDescent="0.25">
      <c r="A1033" t="s">
        <v>993</v>
      </c>
      <c r="B1033">
        <v>44044</v>
      </c>
      <c r="C1033">
        <v>0.37078441830627701</v>
      </c>
      <c r="D1033" t="s">
        <v>2112</v>
      </c>
      <c r="E1033" t="s">
        <v>1011</v>
      </c>
      <c r="F1033" s="8" t="s">
        <v>2914</v>
      </c>
      <c r="G1033" s="8" t="s">
        <v>1012</v>
      </c>
      <c r="H1033">
        <v>12651</v>
      </c>
      <c r="I1033">
        <v>10</v>
      </c>
    </row>
    <row r="1034" spans="1:9" x14ac:dyDescent="0.25">
      <c r="A1034" t="s">
        <v>994</v>
      </c>
      <c r="B1034">
        <v>44324</v>
      </c>
      <c r="C1034">
        <v>0.32649468358341199</v>
      </c>
      <c r="D1034" t="s">
        <v>2122</v>
      </c>
      <c r="E1034" t="s">
        <v>1011</v>
      </c>
      <c r="F1034" s="8" t="s">
        <v>2915</v>
      </c>
      <c r="G1034" s="8" t="s">
        <v>1014</v>
      </c>
      <c r="H1034">
        <v>12937</v>
      </c>
      <c r="I1034">
        <v>47</v>
      </c>
    </row>
    <row r="1035" spans="1:9" x14ac:dyDescent="0.25">
      <c r="A1035" t="s">
        <v>995</v>
      </c>
      <c r="B1035">
        <v>44246</v>
      </c>
      <c r="C1035">
        <v>0.29310039375307101</v>
      </c>
      <c r="D1035" t="s">
        <v>2039</v>
      </c>
      <c r="E1035" t="s">
        <v>1011</v>
      </c>
      <c r="F1035" s="8" t="s">
        <v>2915</v>
      </c>
      <c r="G1035" s="8" t="s">
        <v>1014</v>
      </c>
      <c r="H1035">
        <v>13065</v>
      </c>
      <c r="I1035">
        <v>56</v>
      </c>
    </row>
    <row r="1036" spans="1:9" x14ac:dyDescent="0.25">
      <c r="A1036" t="s">
        <v>996</v>
      </c>
      <c r="B1036">
        <v>44312</v>
      </c>
      <c r="C1036">
        <v>0.98140356116114802</v>
      </c>
      <c r="D1036" t="s">
        <v>2028</v>
      </c>
      <c r="E1036" t="s">
        <v>1011</v>
      </c>
      <c r="F1036" s="8" t="s">
        <v>2916</v>
      </c>
      <c r="G1036" s="8" t="s">
        <v>1014</v>
      </c>
      <c r="H1036">
        <v>13054</v>
      </c>
      <c r="I1036">
        <v>54</v>
      </c>
    </row>
    <row r="1037" spans="1:9" x14ac:dyDescent="0.25">
      <c r="F1037" s="8"/>
      <c r="G1037" s="8"/>
    </row>
    <row r="1038" spans="1:9" x14ac:dyDescent="0.25">
      <c r="A1038" t="s">
        <v>997</v>
      </c>
      <c r="B1038">
        <v>44160</v>
      </c>
      <c r="C1038">
        <v>0.86244113977278603</v>
      </c>
      <c r="D1038" t="s">
        <v>2222</v>
      </c>
      <c r="E1038" t="s">
        <v>1010</v>
      </c>
      <c r="F1038" s="8" t="s">
        <v>2917</v>
      </c>
      <c r="G1038" s="8" t="s">
        <v>1012</v>
      </c>
      <c r="H1038">
        <v>12594</v>
      </c>
      <c r="I1038">
        <v>19</v>
      </c>
    </row>
    <row r="1039" spans="1:9" x14ac:dyDescent="0.25">
      <c r="A1039" t="s">
        <v>998</v>
      </c>
      <c r="B1039">
        <v>44130</v>
      </c>
      <c r="C1039">
        <v>0.31831611883365402</v>
      </c>
      <c r="D1039" t="s">
        <v>2220</v>
      </c>
      <c r="E1039" t="s">
        <v>1011</v>
      </c>
      <c r="F1039" s="8" t="s">
        <v>2918</v>
      </c>
      <c r="G1039" s="8" t="s">
        <v>1014</v>
      </c>
      <c r="H1039">
        <v>12623</v>
      </c>
      <c r="I1039">
        <v>13</v>
      </c>
    </row>
    <row r="1040" spans="1:9" x14ac:dyDescent="0.25">
      <c r="A1040" t="s">
        <v>999</v>
      </c>
      <c r="B1040">
        <v>44097</v>
      </c>
      <c r="C1040">
        <v>0.76583992694139702</v>
      </c>
      <c r="D1040" t="s">
        <v>2203</v>
      </c>
      <c r="E1040" t="s">
        <v>1010</v>
      </c>
      <c r="F1040" s="8" t="s">
        <v>2919</v>
      </c>
      <c r="G1040" s="8" t="s">
        <v>1014</v>
      </c>
      <c r="H1040">
        <v>12968</v>
      </c>
      <c r="I1040">
        <v>41</v>
      </c>
    </row>
    <row r="1041" spans="1:9" x14ac:dyDescent="0.25">
      <c r="A1041" t="s">
        <v>1000</v>
      </c>
      <c r="B1041">
        <v>44023</v>
      </c>
      <c r="C1041">
        <v>0.65656586354959701</v>
      </c>
      <c r="D1041" t="s">
        <v>2188</v>
      </c>
      <c r="E1041" t="s">
        <v>1011</v>
      </c>
      <c r="F1041" s="8" t="s">
        <v>2920</v>
      </c>
      <c r="G1041" s="8" t="s">
        <v>1014</v>
      </c>
      <c r="H1041">
        <v>12530</v>
      </c>
      <c r="I1041">
        <v>60</v>
      </c>
    </row>
    <row r="1042" spans="1:9" x14ac:dyDescent="0.25">
      <c r="A1042" t="s">
        <v>1001</v>
      </c>
      <c r="B1042">
        <v>44199</v>
      </c>
      <c r="C1042">
        <v>5.7843397871891397E-2</v>
      </c>
      <c r="D1042" t="s">
        <v>2054</v>
      </c>
      <c r="E1042" t="s">
        <v>1010</v>
      </c>
      <c r="F1042" s="8" t="s">
        <v>2920</v>
      </c>
      <c r="G1042" s="8" t="s">
        <v>1012</v>
      </c>
      <c r="H1042">
        <v>12923</v>
      </c>
      <c r="I1042">
        <v>92</v>
      </c>
    </row>
    <row r="1043" spans="1:9" x14ac:dyDescent="0.25">
      <c r="A1043" t="s">
        <v>1002</v>
      </c>
      <c r="B1043">
        <v>44219</v>
      </c>
      <c r="C1043">
        <v>0.64587516208369999</v>
      </c>
      <c r="D1043" t="s">
        <v>2188</v>
      </c>
      <c r="E1043" t="s">
        <v>1011</v>
      </c>
      <c r="F1043" s="8" t="s">
        <v>2913</v>
      </c>
      <c r="G1043" s="8" t="s">
        <v>1012</v>
      </c>
      <c r="H1043">
        <v>12322</v>
      </c>
      <c r="I1043">
        <v>77</v>
      </c>
    </row>
    <row r="1044" spans="1:9" x14ac:dyDescent="0.25">
      <c r="A1044" t="s">
        <v>1003</v>
      </c>
      <c r="B1044">
        <v>44156</v>
      </c>
      <c r="C1044">
        <v>0.75210055033956902</v>
      </c>
      <c r="D1044" t="s">
        <v>2202</v>
      </c>
      <c r="E1044" t="s">
        <v>1010</v>
      </c>
      <c r="F1044" s="8" t="s">
        <v>2921</v>
      </c>
      <c r="G1044" s="8" t="s">
        <v>1012</v>
      </c>
      <c r="H1044">
        <v>12446</v>
      </c>
      <c r="I1044">
        <v>32</v>
      </c>
    </row>
    <row r="1045" spans="1:9" x14ac:dyDescent="0.25">
      <c r="A1045" t="s">
        <v>1004</v>
      </c>
      <c r="B1045">
        <v>44018</v>
      </c>
      <c r="C1045">
        <v>0.45870949815370998</v>
      </c>
      <c r="D1045" t="s">
        <v>2227</v>
      </c>
      <c r="E1045" t="s">
        <v>1010</v>
      </c>
      <c r="F1045" s="8" t="s">
        <v>2913</v>
      </c>
      <c r="G1045" s="8" t="s">
        <v>1012</v>
      </c>
      <c r="H1045">
        <v>13113</v>
      </c>
      <c r="I1045">
        <v>67</v>
      </c>
    </row>
    <row r="1046" spans="1:9" x14ac:dyDescent="0.25">
      <c r="A1046" t="s">
        <v>1005</v>
      </c>
      <c r="B1046">
        <v>44124</v>
      </c>
      <c r="C1046">
        <v>0.65851919727972397</v>
      </c>
      <c r="D1046" t="s">
        <v>2100</v>
      </c>
      <c r="E1046" t="s">
        <v>1011</v>
      </c>
      <c r="F1046" s="8" t="s">
        <v>2922</v>
      </c>
      <c r="G1046" s="8" t="s">
        <v>1012</v>
      </c>
      <c r="H1046">
        <v>12270</v>
      </c>
      <c r="I1046">
        <v>95</v>
      </c>
    </row>
    <row r="1047" spans="1:9" x14ac:dyDescent="0.25">
      <c r="F1047" s="8"/>
      <c r="G1047" s="8"/>
    </row>
    <row r="1048" spans="1:9" x14ac:dyDescent="0.25">
      <c r="A1048" t="s">
        <v>1006</v>
      </c>
      <c r="B1048">
        <v>44206</v>
      </c>
      <c r="C1048">
        <v>0.65513442489948503</v>
      </c>
      <c r="D1048" t="s">
        <v>2129</v>
      </c>
      <c r="E1048" t="s">
        <v>1011</v>
      </c>
      <c r="F1048" s="8" t="s">
        <v>2923</v>
      </c>
      <c r="G1048" s="8" t="s">
        <v>1012</v>
      </c>
      <c r="H1048">
        <v>12402</v>
      </c>
      <c r="I1048">
        <v>38</v>
      </c>
    </row>
    <row r="1049" spans="1:9" x14ac:dyDescent="0.25">
      <c r="A1049" t="s">
        <v>1007</v>
      </c>
      <c r="B1049">
        <v>44351</v>
      </c>
      <c r="C1049">
        <v>9.7758510623096005E-3</v>
      </c>
      <c r="D1049" t="s">
        <v>2050</v>
      </c>
      <c r="E1049" t="s">
        <v>1010</v>
      </c>
      <c r="F1049" s="8" t="s">
        <v>2919</v>
      </c>
      <c r="G1049" s="8" t="s">
        <v>1012</v>
      </c>
      <c r="H1049">
        <v>12289</v>
      </c>
      <c r="I1049">
        <v>86</v>
      </c>
    </row>
    <row r="1050" spans="1:9" x14ac:dyDescent="0.25">
      <c r="A1050" t="s">
        <v>1008</v>
      </c>
      <c r="B1050">
        <v>44048</v>
      </c>
      <c r="C1050">
        <v>0.27500821490581001</v>
      </c>
      <c r="D1050" t="s">
        <v>2050</v>
      </c>
      <c r="E1050" t="s">
        <v>1011</v>
      </c>
      <c r="F1050" s="8" t="s">
        <v>2919</v>
      </c>
      <c r="G1050" s="8" t="s">
        <v>1012</v>
      </c>
      <c r="H1050">
        <v>12705</v>
      </c>
      <c r="I1050">
        <v>42</v>
      </c>
    </row>
    <row r="1051" spans="1:9" x14ac:dyDescent="0.25">
      <c r="A1051" t="s">
        <v>1009</v>
      </c>
      <c r="B1051">
        <v>44337</v>
      </c>
      <c r="C1051">
        <v>0.160153359857794</v>
      </c>
      <c r="D1051" t="s">
        <v>2201</v>
      </c>
      <c r="E1051" t="s">
        <v>1011</v>
      </c>
      <c r="F1051" s="8" t="s">
        <v>2924</v>
      </c>
      <c r="G1051" s="8" t="s">
        <v>1012</v>
      </c>
      <c r="H1051">
        <v>12388</v>
      </c>
      <c r="I1051">
        <v>58</v>
      </c>
    </row>
    <row r="1052" spans="1:9" x14ac:dyDescent="0.25">
      <c r="A1052" t="s">
        <v>191</v>
      </c>
      <c r="B1052">
        <v>44344</v>
      </c>
      <c r="C1052">
        <v>0.69748698808971699</v>
      </c>
      <c r="D1052" t="s">
        <v>2143</v>
      </c>
      <c r="E1052" t="s">
        <v>2721</v>
      </c>
      <c r="F1052" s="8" t="s">
        <v>2764</v>
      </c>
      <c r="G1052" s="8" t="s">
        <v>1013</v>
      </c>
      <c r="H1052">
        <v>12986</v>
      </c>
      <c r="I1052">
        <v>12</v>
      </c>
    </row>
    <row r="1053" spans="1:9" x14ac:dyDescent="0.25">
      <c r="A1053" t="s">
        <v>192</v>
      </c>
      <c r="B1053">
        <v>44184</v>
      </c>
      <c r="C1053">
        <v>0.46191562916487899</v>
      </c>
      <c r="D1053" t="s">
        <v>2144</v>
      </c>
      <c r="E1053" t="s">
        <v>2721</v>
      </c>
      <c r="F1053" s="8" t="s">
        <v>2765</v>
      </c>
      <c r="G1053" s="8" t="s">
        <v>1014</v>
      </c>
      <c r="H1053">
        <v>12734</v>
      </c>
      <c r="I1053">
        <v>91</v>
      </c>
    </row>
    <row r="1054" spans="1:9" x14ac:dyDescent="0.25">
      <c r="A1054" t="s">
        <v>193</v>
      </c>
      <c r="B1054">
        <v>44073</v>
      </c>
      <c r="C1054">
        <v>0.27271870668120601</v>
      </c>
      <c r="D1054" t="s">
        <v>2029</v>
      </c>
      <c r="E1054" t="s">
        <v>2721</v>
      </c>
      <c r="F1054" s="8" t="s">
        <v>2765</v>
      </c>
      <c r="G1054" s="8" t="s">
        <v>1014</v>
      </c>
      <c r="H1054">
        <v>12795</v>
      </c>
      <c r="I1054">
        <v>26</v>
      </c>
    </row>
    <row r="1055" spans="1:9" x14ac:dyDescent="0.25">
      <c r="A1055" t="s">
        <v>194</v>
      </c>
      <c r="B1055">
        <v>44012</v>
      </c>
      <c r="C1055">
        <v>0.80149350150790299</v>
      </c>
      <c r="D1055" t="s">
        <v>2048</v>
      </c>
      <c r="E1055" t="s">
        <v>2721</v>
      </c>
      <c r="F1055" s="8" t="s">
        <v>2765</v>
      </c>
      <c r="G1055" s="8" t="s">
        <v>1014</v>
      </c>
      <c r="H1055">
        <v>12580</v>
      </c>
      <c r="I1055">
        <v>55</v>
      </c>
    </row>
    <row r="1056" spans="1:9" x14ac:dyDescent="0.25">
      <c r="A1056" t="s">
        <v>195</v>
      </c>
      <c r="B1056">
        <v>44231</v>
      </c>
      <c r="C1056">
        <v>0.56790155262661102</v>
      </c>
      <c r="D1056" t="s">
        <v>2145</v>
      </c>
      <c r="E1056" t="s">
        <v>2708</v>
      </c>
      <c r="F1056" s="8" t="s">
        <v>2766</v>
      </c>
      <c r="G1056" s="8" t="s">
        <v>1012</v>
      </c>
      <c r="H1056">
        <v>12412</v>
      </c>
      <c r="I1056">
        <v>91</v>
      </c>
    </row>
    <row r="1057" spans="1:9" x14ac:dyDescent="0.25">
      <c r="A1057" t="s">
        <v>196</v>
      </c>
      <c r="B1057">
        <v>44266</v>
      </c>
      <c r="C1057">
        <v>0.77162394759961495</v>
      </c>
      <c r="D1057" t="s">
        <v>2132</v>
      </c>
      <c r="E1057" t="s">
        <v>2708</v>
      </c>
      <c r="F1057" s="8" t="s">
        <v>2709</v>
      </c>
      <c r="G1057" s="8" t="s">
        <v>1014</v>
      </c>
      <c r="H1057">
        <v>12843</v>
      </c>
      <c r="I1057">
        <v>45</v>
      </c>
    </row>
    <row r="1058" spans="1:9" x14ac:dyDescent="0.25">
      <c r="A1058" t="s">
        <v>197</v>
      </c>
      <c r="B1058">
        <v>44047</v>
      </c>
      <c r="C1058">
        <v>0.51260577149331998</v>
      </c>
      <c r="D1058" t="s">
        <v>2146</v>
      </c>
      <c r="E1058" t="s">
        <v>2708</v>
      </c>
      <c r="F1058" s="8" t="s">
        <v>2767</v>
      </c>
      <c r="G1058" s="8" t="s">
        <v>1013</v>
      </c>
      <c r="H1058">
        <v>12372</v>
      </c>
      <c r="I1058">
        <v>94</v>
      </c>
    </row>
    <row r="1059" spans="1:9" x14ac:dyDescent="0.25">
      <c r="A1059" t="s">
        <v>198</v>
      </c>
      <c r="B1059">
        <v>44087</v>
      </c>
      <c r="C1059">
        <v>0.43161656196786002</v>
      </c>
      <c r="D1059" t="s">
        <v>2147</v>
      </c>
      <c r="E1059" t="s">
        <v>2708</v>
      </c>
      <c r="F1059" s="8" t="s">
        <v>2767</v>
      </c>
      <c r="G1059" s="8" t="s">
        <v>1013</v>
      </c>
      <c r="H1059">
        <v>12946</v>
      </c>
      <c r="I1059">
        <v>81</v>
      </c>
    </row>
    <row r="1060" spans="1:9" x14ac:dyDescent="0.25">
      <c r="A1060" t="s">
        <v>199</v>
      </c>
      <c r="B1060">
        <v>44223</v>
      </c>
      <c r="C1060">
        <v>0.79736146172257805</v>
      </c>
      <c r="D1060" t="s">
        <v>2148</v>
      </c>
      <c r="E1060" t="s">
        <v>2708</v>
      </c>
      <c r="F1060" s="8" t="s">
        <v>2730</v>
      </c>
      <c r="G1060" s="8" t="s">
        <v>1014</v>
      </c>
      <c r="H1060">
        <v>12259</v>
      </c>
      <c r="I1060">
        <v>62</v>
      </c>
    </row>
    <row r="1061" spans="1:9" x14ac:dyDescent="0.25">
      <c r="A1061" t="s">
        <v>200</v>
      </c>
      <c r="B1061">
        <v>44125</v>
      </c>
      <c r="C1061">
        <v>0.43999222296309198</v>
      </c>
      <c r="D1061" t="s">
        <v>2149</v>
      </c>
      <c r="E1061" t="s">
        <v>2721</v>
      </c>
      <c r="F1061" s="8" t="s">
        <v>2730</v>
      </c>
      <c r="G1061" s="8" t="s">
        <v>1014</v>
      </c>
      <c r="H1061">
        <v>12610</v>
      </c>
      <c r="I1061">
        <v>13</v>
      </c>
    </row>
    <row r="1062" spans="1:9" x14ac:dyDescent="0.25">
      <c r="A1062" t="s">
        <v>201</v>
      </c>
      <c r="B1062">
        <v>44010</v>
      </c>
      <c r="C1062">
        <v>0.86980341507785297</v>
      </c>
      <c r="D1062" t="s">
        <v>2108</v>
      </c>
      <c r="E1062" t="s">
        <v>2708</v>
      </c>
      <c r="F1062" s="8" t="s">
        <v>2730</v>
      </c>
      <c r="G1062" s="8" t="s">
        <v>1014</v>
      </c>
      <c r="H1062">
        <v>12467</v>
      </c>
      <c r="I1062">
        <v>38</v>
      </c>
    </row>
    <row r="1063" spans="1:9" x14ac:dyDescent="0.25">
      <c r="A1063" t="s">
        <v>202</v>
      </c>
      <c r="B1063">
        <v>44182</v>
      </c>
      <c r="C1063">
        <v>0.48708328977760401</v>
      </c>
      <c r="D1063" t="s">
        <v>2044</v>
      </c>
      <c r="E1063" t="s">
        <v>2721</v>
      </c>
      <c r="F1063" s="8" t="s">
        <v>2730</v>
      </c>
      <c r="G1063" s="8" t="s">
        <v>1014</v>
      </c>
      <c r="H1063">
        <v>13018</v>
      </c>
      <c r="I1063">
        <v>74</v>
      </c>
    </row>
    <row r="1064" spans="1:9" x14ac:dyDescent="0.25">
      <c r="A1064" t="s">
        <v>203</v>
      </c>
      <c r="B1064">
        <v>44172</v>
      </c>
      <c r="C1064">
        <v>0.87567442167418397</v>
      </c>
      <c r="D1064" t="s">
        <v>2027</v>
      </c>
      <c r="E1064" t="s">
        <v>2708</v>
      </c>
      <c r="F1064" s="8" t="s">
        <v>2730</v>
      </c>
      <c r="G1064" s="8" t="s">
        <v>1014</v>
      </c>
      <c r="H1064">
        <v>12993</v>
      </c>
      <c r="I1064">
        <v>31</v>
      </c>
    </row>
    <row r="1065" spans="1:9" x14ac:dyDescent="0.25">
      <c r="A1065" t="s">
        <v>204</v>
      </c>
      <c r="B1065">
        <v>44097</v>
      </c>
      <c r="C1065">
        <v>0.77077871541583698</v>
      </c>
      <c r="D1065" t="s">
        <v>2133</v>
      </c>
      <c r="E1065" t="s">
        <v>2721</v>
      </c>
      <c r="F1065" s="8" t="s">
        <v>2768</v>
      </c>
      <c r="G1065" s="8" t="s">
        <v>1013</v>
      </c>
      <c r="H1065">
        <v>12232</v>
      </c>
      <c r="I1065">
        <v>67</v>
      </c>
    </row>
    <row r="1066" spans="1:9" x14ac:dyDescent="0.25">
      <c r="A1066" t="s">
        <v>205</v>
      </c>
      <c r="B1066">
        <v>44236</v>
      </c>
      <c r="C1066">
        <v>0.76834722111201903</v>
      </c>
      <c r="D1066" t="s">
        <v>2051</v>
      </c>
      <c r="E1066" t="s">
        <v>2708</v>
      </c>
      <c r="F1066" s="8" t="s">
        <v>2769</v>
      </c>
      <c r="G1066" s="8" t="s">
        <v>1012</v>
      </c>
      <c r="H1066">
        <v>12975</v>
      </c>
      <c r="I1066">
        <v>79</v>
      </c>
    </row>
    <row r="1067" spans="1:9" x14ac:dyDescent="0.25">
      <c r="A1067" t="s">
        <v>206</v>
      </c>
      <c r="B1067">
        <v>44242</v>
      </c>
      <c r="C1067">
        <v>0.25928963055037801</v>
      </c>
      <c r="D1067" t="s">
        <v>2045</v>
      </c>
      <c r="E1067" t="s">
        <v>2721</v>
      </c>
      <c r="F1067" s="8" t="s">
        <v>2769</v>
      </c>
      <c r="G1067" s="8" t="s">
        <v>1012</v>
      </c>
      <c r="H1067">
        <v>12154</v>
      </c>
      <c r="I1067">
        <v>22</v>
      </c>
    </row>
    <row r="1068" spans="1:9" x14ac:dyDescent="0.25">
      <c r="A1068" t="s">
        <v>207</v>
      </c>
      <c r="B1068">
        <v>44087</v>
      </c>
      <c r="C1068">
        <v>0.31936521737124002</v>
      </c>
      <c r="D1068" t="s">
        <v>2150</v>
      </c>
      <c r="E1068" t="s">
        <v>2708</v>
      </c>
      <c r="F1068" s="8" t="s">
        <v>2770</v>
      </c>
      <c r="G1068" s="8" t="s">
        <v>1014</v>
      </c>
      <c r="H1068">
        <v>12204</v>
      </c>
      <c r="I1068">
        <v>81</v>
      </c>
    </row>
    <row r="1069" spans="1:9" x14ac:dyDescent="0.25">
      <c r="A1069" t="s">
        <v>208</v>
      </c>
      <c r="B1069">
        <v>44078</v>
      </c>
      <c r="C1069">
        <v>0.43648899980327599</v>
      </c>
      <c r="D1069" t="s">
        <v>2112</v>
      </c>
      <c r="E1069" t="s">
        <v>2708</v>
      </c>
      <c r="F1069" s="8" t="s">
        <v>2719</v>
      </c>
      <c r="G1069" s="8" t="s">
        <v>1013</v>
      </c>
      <c r="H1069">
        <v>12659</v>
      </c>
      <c r="I1069">
        <v>94</v>
      </c>
    </row>
    <row r="1070" spans="1:9" x14ac:dyDescent="0.25">
      <c r="F1070" s="8"/>
      <c r="G1070" s="8"/>
    </row>
    <row r="1071" spans="1:9" x14ac:dyDescent="0.25">
      <c r="A1071" t="s">
        <v>209</v>
      </c>
      <c r="B1071">
        <v>44300</v>
      </c>
      <c r="C1071">
        <v>0.740484544891573</v>
      </c>
      <c r="D1071" t="s">
        <v>2067</v>
      </c>
      <c r="E1071" t="s">
        <v>2721</v>
      </c>
      <c r="F1071" s="8" t="s">
        <v>2719</v>
      </c>
      <c r="G1071" s="8" t="s">
        <v>1013</v>
      </c>
      <c r="H1071">
        <v>13053</v>
      </c>
      <c r="I1071">
        <v>99</v>
      </c>
    </row>
    <row r="1072" spans="1:9" x14ac:dyDescent="0.25">
      <c r="A1072" t="s">
        <v>210</v>
      </c>
      <c r="B1072">
        <v>44244</v>
      </c>
      <c r="C1072">
        <v>0.146767438716881</v>
      </c>
      <c r="D1072" t="s">
        <v>2087</v>
      </c>
      <c r="E1072" t="s">
        <v>2708</v>
      </c>
      <c r="F1072" s="8" t="s">
        <v>2771</v>
      </c>
      <c r="G1072" s="8" t="s">
        <v>1012</v>
      </c>
      <c r="H1072">
        <v>12960</v>
      </c>
      <c r="I1072">
        <v>74</v>
      </c>
    </row>
    <row r="1073" spans="1:9" x14ac:dyDescent="0.25">
      <c r="A1073" t="s">
        <v>211</v>
      </c>
      <c r="B1073">
        <v>44010</v>
      </c>
      <c r="C1073">
        <v>6.9905663683592995E-2</v>
      </c>
      <c r="D1073" t="s">
        <v>2135</v>
      </c>
      <c r="E1073" t="s">
        <v>2708</v>
      </c>
      <c r="F1073" s="8" t="s">
        <v>2772</v>
      </c>
      <c r="G1073" s="8" t="s">
        <v>1012</v>
      </c>
      <c r="H1073">
        <v>12434</v>
      </c>
      <c r="I1073">
        <v>19</v>
      </c>
    </row>
    <row r="1074" spans="1:9" x14ac:dyDescent="0.25">
      <c r="A1074" t="s">
        <v>212</v>
      </c>
      <c r="B1074">
        <v>44240</v>
      </c>
      <c r="C1074">
        <v>0.34282102986395901</v>
      </c>
      <c r="D1074" t="s">
        <v>2098</v>
      </c>
      <c r="E1074" t="s">
        <v>2721</v>
      </c>
      <c r="F1074" s="8" t="s">
        <v>2773</v>
      </c>
      <c r="G1074" s="8" t="s">
        <v>1012</v>
      </c>
      <c r="H1074">
        <v>12159</v>
      </c>
      <c r="I1074">
        <v>55</v>
      </c>
    </row>
    <row r="1075" spans="1:9" x14ac:dyDescent="0.25">
      <c r="A1075" t="s">
        <v>213</v>
      </c>
      <c r="B1075">
        <v>44318</v>
      </c>
      <c r="C1075">
        <v>0.94102461619789302</v>
      </c>
      <c r="D1075" t="s">
        <v>2125</v>
      </c>
      <c r="E1075" t="s">
        <v>2721</v>
      </c>
      <c r="F1075" s="8" t="s">
        <v>2774</v>
      </c>
      <c r="G1075" s="8" t="s">
        <v>1012</v>
      </c>
      <c r="H1075">
        <v>12752</v>
      </c>
      <c r="I1075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8EFD-9E25-4F19-8C96-989AECB3BED0}">
  <dimension ref="A1:E2091"/>
  <sheetViews>
    <sheetView workbookViewId="0">
      <selection activeCell="F23" sqref="F23"/>
    </sheetView>
  </sheetViews>
  <sheetFormatPr defaultColWidth="9" defaultRowHeight="15" x14ac:dyDescent="0.25"/>
  <sheetData>
    <row r="1" spans="1:5" x14ac:dyDescent="0.25">
      <c r="A1" t="s">
        <v>1</v>
      </c>
      <c r="B1" t="s">
        <v>2231</v>
      </c>
      <c r="C1" t="s">
        <v>2232</v>
      </c>
      <c r="D1" t="s">
        <v>3</v>
      </c>
      <c r="E1" t="s">
        <v>6</v>
      </c>
    </row>
    <row r="2" spans="1:5" x14ac:dyDescent="0.25">
      <c r="A2">
        <v>12134</v>
      </c>
      <c r="B2" t="s">
        <v>1015</v>
      </c>
      <c r="C2" t="s">
        <v>1016</v>
      </c>
      <c r="D2">
        <v>74.69</v>
      </c>
      <c r="E2">
        <v>55</v>
      </c>
    </row>
    <row r="3" spans="1:5" x14ac:dyDescent="0.25">
      <c r="A3">
        <v>12135</v>
      </c>
      <c r="B3" t="s">
        <v>1017</v>
      </c>
      <c r="C3" t="s">
        <v>1018</v>
      </c>
      <c r="D3">
        <v>15.28</v>
      </c>
      <c r="E3">
        <v>12</v>
      </c>
    </row>
    <row r="4" spans="1:5" x14ac:dyDescent="0.25">
      <c r="A4">
        <v>12136</v>
      </c>
      <c r="B4" t="s">
        <v>1019</v>
      </c>
      <c r="C4" t="s">
        <v>1020</v>
      </c>
      <c r="D4">
        <v>46.33</v>
      </c>
      <c r="E4">
        <v>22</v>
      </c>
    </row>
    <row r="5" spans="1:5" x14ac:dyDescent="0.25">
      <c r="A5">
        <v>12137</v>
      </c>
      <c r="B5" t="s">
        <v>1021</v>
      </c>
      <c r="C5" t="s">
        <v>1022</v>
      </c>
      <c r="D5">
        <v>58.22</v>
      </c>
      <c r="E5">
        <v>26</v>
      </c>
    </row>
    <row r="6" spans="1:5" x14ac:dyDescent="0.25">
      <c r="A6">
        <v>12138</v>
      </c>
      <c r="B6" t="s">
        <v>1023</v>
      </c>
      <c r="C6" t="s">
        <v>1022</v>
      </c>
      <c r="D6">
        <v>86.31</v>
      </c>
      <c r="E6">
        <v>74</v>
      </c>
    </row>
    <row r="7" spans="1:5" x14ac:dyDescent="0.25">
      <c r="A7">
        <v>12139</v>
      </c>
      <c r="B7" t="s">
        <v>1024</v>
      </c>
      <c r="C7" t="s">
        <v>1016</v>
      </c>
      <c r="D7">
        <v>85.39</v>
      </c>
      <c r="E7">
        <v>69</v>
      </c>
    </row>
    <row r="8" spans="1:5" x14ac:dyDescent="0.25">
      <c r="A8">
        <v>12140</v>
      </c>
      <c r="B8" t="s">
        <v>1025</v>
      </c>
      <c r="C8" t="s">
        <v>1026</v>
      </c>
      <c r="D8">
        <v>68.84</v>
      </c>
      <c r="E8">
        <v>53</v>
      </c>
    </row>
    <row r="9" spans="1:5" x14ac:dyDescent="0.25">
      <c r="A9">
        <v>12141</v>
      </c>
      <c r="B9" t="s">
        <v>1027</v>
      </c>
      <c r="C9" t="s">
        <v>1018</v>
      </c>
      <c r="D9">
        <v>73.56</v>
      </c>
      <c r="E9">
        <v>51</v>
      </c>
    </row>
    <row r="10" spans="1:5" x14ac:dyDescent="0.25">
      <c r="A10">
        <v>12142</v>
      </c>
      <c r="B10" t="s">
        <v>1028</v>
      </c>
      <c r="C10" t="s">
        <v>1020</v>
      </c>
      <c r="D10">
        <v>36.26</v>
      </c>
      <c r="E10">
        <v>31</v>
      </c>
    </row>
    <row r="11" spans="1:5" x14ac:dyDescent="0.25">
      <c r="A11">
        <v>12143</v>
      </c>
      <c r="B11" t="s">
        <v>1029</v>
      </c>
      <c r="C11" t="s">
        <v>1018</v>
      </c>
      <c r="D11">
        <v>54.84</v>
      </c>
      <c r="E11">
        <v>42</v>
      </c>
    </row>
    <row r="12" spans="1:5" x14ac:dyDescent="0.25">
      <c r="A12">
        <v>12144</v>
      </c>
      <c r="B12" t="s">
        <v>1030</v>
      </c>
      <c r="C12" t="s">
        <v>1031</v>
      </c>
      <c r="D12">
        <v>14.48</v>
      </c>
      <c r="E12">
        <v>9</v>
      </c>
    </row>
    <row r="13" spans="1:5" x14ac:dyDescent="0.25">
      <c r="A13">
        <v>12145</v>
      </c>
      <c r="B13" t="s">
        <v>1032</v>
      </c>
      <c r="C13" t="s">
        <v>1031</v>
      </c>
      <c r="D13">
        <v>25.51</v>
      </c>
      <c r="E13">
        <v>6</v>
      </c>
    </row>
    <row r="14" spans="1:5" x14ac:dyDescent="0.25">
      <c r="A14">
        <v>12146</v>
      </c>
      <c r="B14" t="s">
        <v>1033</v>
      </c>
      <c r="C14" t="s">
        <v>1022</v>
      </c>
      <c r="D14">
        <v>46.95</v>
      </c>
      <c r="E14">
        <v>21</v>
      </c>
    </row>
    <row r="15" spans="1:5" x14ac:dyDescent="0.25">
      <c r="A15">
        <v>12147</v>
      </c>
      <c r="B15" t="s">
        <v>1034</v>
      </c>
      <c r="C15" t="s">
        <v>1031</v>
      </c>
      <c r="D15">
        <v>43.19</v>
      </c>
      <c r="E15">
        <v>23</v>
      </c>
    </row>
    <row r="16" spans="1:5" x14ac:dyDescent="0.25">
      <c r="A16">
        <v>12148</v>
      </c>
      <c r="B16" t="s">
        <v>1035</v>
      </c>
      <c r="C16" t="s">
        <v>1020</v>
      </c>
      <c r="D16">
        <v>71.38</v>
      </c>
      <c r="E16">
        <v>61</v>
      </c>
    </row>
    <row r="17" spans="1:5" x14ac:dyDescent="0.25">
      <c r="A17">
        <v>12149</v>
      </c>
      <c r="B17" t="s">
        <v>1036</v>
      </c>
      <c r="C17" t="s">
        <v>1031</v>
      </c>
      <c r="D17">
        <v>93.72</v>
      </c>
      <c r="E17">
        <v>79</v>
      </c>
    </row>
    <row r="18" spans="1:5" x14ac:dyDescent="0.25">
      <c r="A18">
        <v>12150</v>
      </c>
      <c r="B18" t="s">
        <v>1037</v>
      </c>
      <c r="C18" t="s">
        <v>1022</v>
      </c>
      <c r="D18">
        <v>68.930000000000007</v>
      </c>
      <c r="E18">
        <v>50</v>
      </c>
    </row>
    <row r="19" spans="1:5" x14ac:dyDescent="0.25">
      <c r="A19">
        <v>12151</v>
      </c>
      <c r="B19" t="s">
        <v>1038</v>
      </c>
      <c r="C19" t="s">
        <v>1016</v>
      </c>
      <c r="D19">
        <v>72.61</v>
      </c>
      <c r="E19">
        <v>67</v>
      </c>
    </row>
    <row r="20" spans="1:5" x14ac:dyDescent="0.25">
      <c r="A20">
        <v>12152</v>
      </c>
      <c r="B20" t="s">
        <v>1039</v>
      </c>
      <c r="C20" t="s">
        <v>1026</v>
      </c>
      <c r="D20">
        <v>54.67</v>
      </c>
      <c r="E20">
        <v>35</v>
      </c>
    </row>
    <row r="21" spans="1:5" x14ac:dyDescent="0.25">
      <c r="A21">
        <v>12153</v>
      </c>
      <c r="B21" t="s">
        <v>1040</v>
      </c>
      <c r="C21" t="s">
        <v>1018</v>
      </c>
      <c r="D21">
        <v>40.299999999999997</v>
      </c>
      <c r="E21">
        <v>32</v>
      </c>
    </row>
    <row r="22" spans="1:5" x14ac:dyDescent="0.25">
      <c r="A22">
        <v>12154</v>
      </c>
      <c r="B22" t="s">
        <v>1041</v>
      </c>
      <c r="C22" t="s">
        <v>1020</v>
      </c>
      <c r="D22">
        <v>86.04</v>
      </c>
      <c r="E22">
        <v>80</v>
      </c>
    </row>
    <row r="23" spans="1:5" x14ac:dyDescent="0.25">
      <c r="A23">
        <v>12155</v>
      </c>
      <c r="B23" t="s">
        <v>1042</v>
      </c>
      <c r="C23" t="s">
        <v>1031</v>
      </c>
      <c r="D23">
        <v>87.98</v>
      </c>
      <c r="E23">
        <v>74</v>
      </c>
    </row>
    <row r="24" spans="1:5" x14ac:dyDescent="0.25">
      <c r="A24">
        <v>12156</v>
      </c>
      <c r="B24" t="s">
        <v>1043</v>
      </c>
      <c r="C24" t="s">
        <v>1031</v>
      </c>
      <c r="D24">
        <v>33.200000000000003</v>
      </c>
      <c r="E24">
        <v>27</v>
      </c>
    </row>
    <row r="25" spans="1:5" x14ac:dyDescent="0.25">
      <c r="A25">
        <v>12157</v>
      </c>
      <c r="B25" t="s">
        <v>1044</v>
      </c>
      <c r="C25" t="s">
        <v>1022</v>
      </c>
      <c r="D25">
        <v>34.56</v>
      </c>
      <c r="E25">
        <v>21</v>
      </c>
    </row>
    <row r="26" spans="1:5" x14ac:dyDescent="0.25">
      <c r="A26">
        <v>12158</v>
      </c>
      <c r="B26" t="s">
        <v>1045</v>
      </c>
      <c r="C26" t="s">
        <v>1020</v>
      </c>
      <c r="D26">
        <v>88.63</v>
      </c>
      <c r="E26">
        <v>66</v>
      </c>
    </row>
    <row r="27" spans="1:5" x14ac:dyDescent="0.25">
      <c r="A27">
        <v>12159</v>
      </c>
      <c r="B27" t="s">
        <v>1046</v>
      </c>
      <c r="C27" t="s">
        <v>1031</v>
      </c>
      <c r="D27">
        <v>52.59</v>
      </c>
      <c r="E27">
        <v>35</v>
      </c>
    </row>
    <row r="28" spans="1:5" x14ac:dyDescent="0.25">
      <c r="A28">
        <v>12160</v>
      </c>
      <c r="B28" t="s">
        <v>1047</v>
      </c>
      <c r="C28" t="s">
        <v>1022</v>
      </c>
      <c r="D28">
        <v>33.520000000000003</v>
      </c>
      <c r="E28">
        <v>27</v>
      </c>
    </row>
    <row r="29" spans="1:5" x14ac:dyDescent="0.25">
      <c r="A29">
        <v>12161</v>
      </c>
      <c r="B29" t="s">
        <v>1048</v>
      </c>
      <c r="C29" t="s">
        <v>1020</v>
      </c>
      <c r="D29">
        <v>87.67</v>
      </c>
      <c r="E29">
        <v>50</v>
      </c>
    </row>
    <row r="30" spans="1:5" x14ac:dyDescent="0.25">
      <c r="A30">
        <v>12162</v>
      </c>
      <c r="B30" t="s">
        <v>1049</v>
      </c>
      <c r="C30" t="s">
        <v>1026</v>
      </c>
      <c r="D30">
        <v>88.36</v>
      </c>
      <c r="E30">
        <v>75</v>
      </c>
    </row>
    <row r="31" spans="1:5" x14ac:dyDescent="0.25">
      <c r="A31">
        <v>12163</v>
      </c>
      <c r="B31" t="s">
        <v>1050</v>
      </c>
      <c r="C31" t="s">
        <v>1026</v>
      </c>
      <c r="D31">
        <v>24.89</v>
      </c>
      <c r="E31">
        <v>17</v>
      </c>
    </row>
    <row r="32" spans="1:5" x14ac:dyDescent="0.25">
      <c r="A32">
        <v>12164</v>
      </c>
      <c r="B32" t="s">
        <v>1051</v>
      </c>
      <c r="C32" t="s">
        <v>1016</v>
      </c>
      <c r="D32">
        <v>94.13</v>
      </c>
      <c r="E32">
        <v>52</v>
      </c>
    </row>
    <row r="33" spans="1:5" x14ac:dyDescent="0.25">
      <c r="A33">
        <v>12165</v>
      </c>
      <c r="B33" t="s">
        <v>1052</v>
      </c>
      <c r="C33" t="s">
        <v>1026</v>
      </c>
      <c r="D33">
        <v>78.069999999999993</v>
      </c>
      <c r="E33">
        <v>65</v>
      </c>
    </row>
    <row r="34" spans="1:5" x14ac:dyDescent="0.25">
      <c r="A34">
        <v>12166</v>
      </c>
      <c r="B34" t="s">
        <v>1053</v>
      </c>
      <c r="C34" t="s">
        <v>1026</v>
      </c>
      <c r="D34">
        <v>83.78</v>
      </c>
      <c r="E34">
        <v>68</v>
      </c>
    </row>
    <row r="35" spans="1:5" x14ac:dyDescent="0.25">
      <c r="A35">
        <v>12167</v>
      </c>
      <c r="B35" t="s">
        <v>1054</v>
      </c>
      <c r="C35" t="s">
        <v>1022</v>
      </c>
      <c r="D35">
        <v>96.58</v>
      </c>
      <c r="E35">
        <v>62</v>
      </c>
    </row>
    <row r="36" spans="1:5" x14ac:dyDescent="0.25">
      <c r="A36">
        <v>12168</v>
      </c>
      <c r="B36" t="s">
        <v>1055</v>
      </c>
      <c r="C36" t="s">
        <v>1018</v>
      </c>
      <c r="D36">
        <v>99.42</v>
      </c>
      <c r="E36">
        <v>87</v>
      </c>
    </row>
    <row r="37" spans="1:5" x14ac:dyDescent="0.25">
      <c r="A37">
        <v>12169</v>
      </c>
      <c r="B37" t="s">
        <v>1056</v>
      </c>
      <c r="C37" t="s">
        <v>1018</v>
      </c>
      <c r="D37">
        <v>68.12</v>
      </c>
      <c r="E37">
        <v>62</v>
      </c>
    </row>
    <row r="38" spans="1:5" x14ac:dyDescent="0.25">
      <c r="A38">
        <v>12170</v>
      </c>
      <c r="B38" t="s">
        <v>1057</v>
      </c>
      <c r="C38" t="s">
        <v>1026</v>
      </c>
      <c r="D38">
        <v>62.62</v>
      </c>
      <c r="E38">
        <v>55</v>
      </c>
    </row>
    <row r="39" spans="1:5" x14ac:dyDescent="0.25">
      <c r="A39">
        <v>12171</v>
      </c>
      <c r="B39" t="s">
        <v>1058</v>
      </c>
      <c r="C39" t="s">
        <v>1020</v>
      </c>
      <c r="D39">
        <v>60.88</v>
      </c>
      <c r="E39">
        <v>55</v>
      </c>
    </row>
    <row r="40" spans="1:5" x14ac:dyDescent="0.25">
      <c r="A40">
        <v>12172</v>
      </c>
      <c r="B40" t="s">
        <v>1059</v>
      </c>
      <c r="C40" t="s">
        <v>1018</v>
      </c>
      <c r="D40">
        <v>54.92</v>
      </c>
      <c r="E40">
        <v>24</v>
      </c>
    </row>
    <row r="41" spans="1:5" x14ac:dyDescent="0.25">
      <c r="A41">
        <v>12173</v>
      </c>
      <c r="B41" t="s">
        <v>1060</v>
      </c>
      <c r="C41" t="s">
        <v>1026</v>
      </c>
      <c r="D41">
        <v>30.12</v>
      </c>
      <c r="E41">
        <v>20</v>
      </c>
    </row>
    <row r="42" spans="1:5" x14ac:dyDescent="0.25">
      <c r="A42">
        <v>12174</v>
      </c>
      <c r="B42" t="s">
        <v>1061</v>
      </c>
      <c r="C42" t="s">
        <v>1026</v>
      </c>
      <c r="D42">
        <v>86.72</v>
      </c>
      <c r="E42">
        <v>78</v>
      </c>
    </row>
    <row r="43" spans="1:5" x14ac:dyDescent="0.25">
      <c r="A43">
        <v>12175</v>
      </c>
      <c r="B43" t="s">
        <v>1062</v>
      </c>
      <c r="C43" t="s">
        <v>1022</v>
      </c>
      <c r="D43">
        <v>56.11</v>
      </c>
      <c r="E43">
        <v>35</v>
      </c>
    </row>
    <row r="44" spans="1:5" x14ac:dyDescent="0.25">
      <c r="A44">
        <v>12176</v>
      </c>
      <c r="B44" t="s">
        <v>1063</v>
      </c>
      <c r="C44" t="s">
        <v>1020</v>
      </c>
      <c r="D44">
        <v>69.12</v>
      </c>
      <c r="E44">
        <v>56</v>
      </c>
    </row>
    <row r="45" spans="1:5" x14ac:dyDescent="0.25">
      <c r="A45">
        <v>12177</v>
      </c>
      <c r="B45" t="s">
        <v>1064</v>
      </c>
      <c r="C45" t="s">
        <v>1026</v>
      </c>
      <c r="D45">
        <v>98.7</v>
      </c>
      <c r="E45">
        <v>57</v>
      </c>
    </row>
    <row r="46" spans="1:5" x14ac:dyDescent="0.25">
      <c r="A46">
        <v>12178</v>
      </c>
      <c r="B46" t="s">
        <v>1065</v>
      </c>
      <c r="C46" t="s">
        <v>1022</v>
      </c>
      <c r="D46">
        <v>15.37</v>
      </c>
      <c r="E46">
        <v>9</v>
      </c>
    </row>
    <row r="47" spans="1:5" x14ac:dyDescent="0.25">
      <c r="A47">
        <v>12179</v>
      </c>
      <c r="B47" t="s">
        <v>1066</v>
      </c>
      <c r="C47" t="s">
        <v>1031</v>
      </c>
      <c r="D47">
        <v>93.96</v>
      </c>
      <c r="E47">
        <v>67</v>
      </c>
    </row>
    <row r="48" spans="1:5" x14ac:dyDescent="0.25">
      <c r="A48">
        <v>12180</v>
      </c>
      <c r="B48" t="s">
        <v>1067</v>
      </c>
      <c r="C48" t="s">
        <v>1031</v>
      </c>
      <c r="D48">
        <v>56.69</v>
      </c>
      <c r="E48">
        <v>48</v>
      </c>
    </row>
    <row r="49" spans="1:5" x14ac:dyDescent="0.25">
      <c r="A49">
        <v>12181</v>
      </c>
      <c r="B49" t="s">
        <v>1068</v>
      </c>
      <c r="C49" t="s">
        <v>1016</v>
      </c>
      <c r="D49">
        <v>20.010000000000002</v>
      </c>
      <c r="E49">
        <v>9</v>
      </c>
    </row>
    <row r="50" spans="1:5" x14ac:dyDescent="0.25">
      <c r="A50">
        <v>12182</v>
      </c>
      <c r="B50" t="s">
        <v>1069</v>
      </c>
      <c r="C50" t="s">
        <v>1018</v>
      </c>
      <c r="D50">
        <v>18.93</v>
      </c>
      <c r="E50">
        <v>10</v>
      </c>
    </row>
    <row r="51" spans="1:5" x14ac:dyDescent="0.25">
      <c r="A51">
        <v>12183</v>
      </c>
      <c r="B51" t="s">
        <v>1070</v>
      </c>
      <c r="C51" t="s">
        <v>1022</v>
      </c>
      <c r="D51">
        <v>82.63</v>
      </c>
      <c r="E51">
        <v>76</v>
      </c>
    </row>
    <row r="52" spans="1:5" x14ac:dyDescent="0.25">
      <c r="A52">
        <v>12184</v>
      </c>
      <c r="B52" t="s">
        <v>1071</v>
      </c>
      <c r="C52" t="s">
        <v>1016</v>
      </c>
      <c r="D52">
        <v>91.4</v>
      </c>
      <c r="E52">
        <v>81</v>
      </c>
    </row>
    <row r="53" spans="1:5" x14ac:dyDescent="0.25">
      <c r="A53">
        <v>12185</v>
      </c>
      <c r="B53" t="s">
        <v>1072</v>
      </c>
      <c r="C53" t="s">
        <v>1026</v>
      </c>
      <c r="D53">
        <v>44.59</v>
      </c>
      <c r="E53">
        <v>37</v>
      </c>
    </row>
    <row r="54" spans="1:5" x14ac:dyDescent="0.25">
      <c r="A54">
        <v>12186</v>
      </c>
      <c r="B54" t="s">
        <v>1073</v>
      </c>
      <c r="C54" t="s">
        <v>1016</v>
      </c>
      <c r="D54">
        <v>17.87</v>
      </c>
      <c r="E54">
        <v>9</v>
      </c>
    </row>
    <row r="55" spans="1:5" x14ac:dyDescent="0.25">
      <c r="A55">
        <v>12187</v>
      </c>
      <c r="B55" t="s">
        <v>1074</v>
      </c>
      <c r="C55" t="s">
        <v>1018</v>
      </c>
      <c r="D55">
        <v>15.43</v>
      </c>
      <c r="E55">
        <v>14</v>
      </c>
    </row>
    <row r="56" spans="1:5" x14ac:dyDescent="0.25">
      <c r="A56">
        <v>12188</v>
      </c>
      <c r="B56" t="s">
        <v>1075</v>
      </c>
      <c r="C56" t="s">
        <v>1020</v>
      </c>
      <c r="D56">
        <v>16.16</v>
      </c>
      <c r="E56">
        <v>9</v>
      </c>
    </row>
    <row r="57" spans="1:5" x14ac:dyDescent="0.25">
      <c r="A57">
        <v>12189</v>
      </c>
      <c r="B57" t="s">
        <v>1076</v>
      </c>
      <c r="C57" t="s">
        <v>1016</v>
      </c>
      <c r="D57">
        <v>85.98</v>
      </c>
      <c r="E57">
        <v>55</v>
      </c>
    </row>
    <row r="58" spans="1:5" x14ac:dyDescent="0.25">
      <c r="A58">
        <v>12190</v>
      </c>
      <c r="B58" t="s">
        <v>1077</v>
      </c>
      <c r="C58" t="s">
        <v>1016</v>
      </c>
      <c r="D58">
        <v>44.34</v>
      </c>
      <c r="E58">
        <v>33</v>
      </c>
    </row>
    <row r="59" spans="1:5" x14ac:dyDescent="0.25">
      <c r="A59">
        <v>12191</v>
      </c>
      <c r="B59" t="s">
        <v>1078</v>
      </c>
      <c r="C59" t="s">
        <v>1026</v>
      </c>
      <c r="D59">
        <v>89.6</v>
      </c>
      <c r="E59">
        <v>68</v>
      </c>
    </row>
    <row r="60" spans="1:5" x14ac:dyDescent="0.25">
      <c r="A60">
        <v>12192</v>
      </c>
      <c r="B60" t="s">
        <v>1079</v>
      </c>
      <c r="C60" t="s">
        <v>1022</v>
      </c>
      <c r="D60">
        <v>72.349999999999994</v>
      </c>
      <c r="E60">
        <v>55</v>
      </c>
    </row>
    <row r="61" spans="1:5" x14ac:dyDescent="0.25">
      <c r="A61">
        <v>12193</v>
      </c>
      <c r="B61" t="s">
        <v>1080</v>
      </c>
      <c r="C61" t="s">
        <v>1016</v>
      </c>
      <c r="D61">
        <v>30.61</v>
      </c>
      <c r="E61">
        <v>21</v>
      </c>
    </row>
    <row r="62" spans="1:5" x14ac:dyDescent="0.25">
      <c r="A62">
        <v>12194</v>
      </c>
      <c r="B62" t="s">
        <v>1081</v>
      </c>
      <c r="C62" t="s">
        <v>1022</v>
      </c>
      <c r="D62">
        <v>24.74</v>
      </c>
      <c r="E62">
        <v>9</v>
      </c>
    </row>
    <row r="63" spans="1:5" x14ac:dyDescent="0.25">
      <c r="A63">
        <v>12195</v>
      </c>
      <c r="B63" t="s">
        <v>1082</v>
      </c>
      <c r="C63" t="s">
        <v>1026</v>
      </c>
      <c r="D63">
        <v>55.73</v>
      </c>
      <c r="E63">
        <v>28</v>
      </c>
    </row>
    <row r="64" spans="1:5" x14ac:dyDescent="0.25">
      <c r="A64">
        <v>12196</v>
      </c>
      <c r="B64" t="s">
        <v>1083</v>
      </c>
      <c r="C64" t="s">
        <v>1018</v>
      </c>
      <c r="D64">
        <v>55.07</v>
      </c>
      <c r="E64">
        <v>47</v>
      </c>
    </row>
    <row r="65" spans="1:5" x14ac:dyDescent="0.25">
      <c r="A65">
        <v>12197</v>
      </c>
      <c r="B65" t="s">
        <v>1084</v>
      </c>
      <c r="C65" t="s">
        <v>1022</v>
      </c>
      <c r="D65">
        <v>15.81</v>
      </c>
      <c r="E65">
        <v>6</v>
      </c>
    </row>
    <row r="66" spans="1:5" x14ac:dyDescent="0.25">
      <c r="A66">
        <v>12198</v>
      </c>
      <c r="B66" t="s">
        <v>1085</v>
      </c>
      <c r="C66" t="s">
        <v>1016</v>
      </c>
      <c r="D66">
        <v>75.739999999999995</v>
      </c>
      <c r="E66">
        <v>67</v>
      </c>
    </row>
    <row r="67" spans="1:5" x14ac:dyDescent="0.25">
      <c r="A67">
        <v>12199</v>
      </c>
      <c r="B67" t="s">
        <v>1086</v>
      </c>
      <c r="C67" t="s">
        <v>1018</v>
      </c>
      <c r="D67">
        <v>15.87</v>
      </c>
      <c r="E67">
        <v>13</v>
      </c>
    </row>
    <row r="68" spans="1:5" x14ac:dyDescent="0.25">
      <c r="A68">
        <v>12200</v>
      </c>
      <c r="B68" t="s">
        <v>1087</v>
      </c>
      <c r="C68" t="s">
        <v>1031</v>
      </c>
      <c r="D68">
        <v>33.47</v>
      </c>
      <c r="E68">
        <v>24</v>
      </c>
    </row>
    <row r="69" spans="1:5" x14ac:dyDescent="0.25">
      <c r="A69">
        <v>12201</v>
      </c>
      <c r="B69" t="s">
        <v>1088</v>
      </c>
      <c r="C69" t="s">
        <v>1016</v>
      </c>
      <c r="D69">
        <v>97.61</v>
      </c>
      <c r="E69">
        <v>90</v>
      </c>
    </row>
    <row r="70" spans="1:5" x14ac:dyDescent="0.25">
      <c r="A70">
        <v>12202</v>
      </c>
      <c r="B70" t="s">
        <v>1089</v>
      </c>
      <c r="C70" t="s">
        <v>1022</v>
      </c>
      <c r="D70">
        <v>78.77</v>
      </c>
      <c r="E70">
        <v>59</v>
      </c>
    </row>
    <row r="71" spans="1:5" x14ac:dyDescent="0.25">
      <c r="A71">
        <v>12203</v>
      </c>
      <c r="B71" t="s">
        <v>1090</v>
      </c>
      <c r="C71" t="s">
        <v>1022</v>
      </c>
      <c r="D71">
        <v>18.329999999999998</v>
      </c>
      <c r="E71">
        <v>18</v>
      </c>
    </row>
    <row r="72" spans="1:5" x14ac:dyDescent="0.25">
      <c r="A72">
        <v>12204</v>
      </c>
      <c r="B72" t="s">
        <v>1091</v>
      </c>
      <c r="C72" t="s">
        <v>1016</v>
      </c>
      <c r="D72">
        <v>89.48</v>
      </c>
      <c r="E72">
        <v>51</v>
      </c>
    </row>
    <row r="73" spans="1:5" x14ac:dyDescent="0.25">
      <c r="A73">
        <v>12205</v>
      </c>
      <c r="B73" t="s">
        <v>1092</v>
      </c>
      <c r="C73" t="s">
        <v>1022</v>
      </c>
      <c r="D73">
        <v>62.12</v>
      </c>
      <c r="E73">
        <v>55</v>
      </c>
    </row>
    <row r="74" spans="1:5" x14ac:dyDescent="0.25">
      <c r="A74">
        <v>12206</v>
      </c>
      <c r="B74" t="s">
        <v>1093</v>
      </c>
      <c r="C74" t="s">
        <v>1016</v>
      </c>
      <c r="D74">
        <v>48.52</v>
      </c>
      <c r="E74">
        <v>27</v>
      </c>
    </row>
    <row r="75" spans="1:5" x14ac:dyDescent="0.25">
      <c r="A75">
        <v>12207</v>
      </c>
      <c r="B75" t="s">
        <v>1094</v>
      </c>
      <c r="C75" t="s">
        <v>1016</v>
      </c>
      <c r="D75">
        <v>75.91</v>
      </c>
      <c r="E75">
        <v>63</v>
      </c>
    </row>
    <row r="76" spans="1:5" x14ac:dyDescent="0.25">
      <c r="A76">
        <v>12208</v>
      </c>
      <c r="B76" t="s">
        <v>1095</v>
      </c>
      <c r="C76" t="s">
        <v>1026</v>
      </c>
      <c r="D76">
        <v>74.67</v>
      </c>
      <c r="E76">
        <v>65</v>
      </c>
    </row>
    <row r="77" spans="1:5" x14ac:dyDescent="0.25">
      <c r="A77">
        <v>12209</v>
      </c>
      <c r="B77" t="s">
        <v>1096</v>
      </c>
      <c r="C77" t="s">
        <v>1020</v>
      </c>
      <c r="D77">
        <v>41.65</v>
      </c>
      <c r="E77">
        <v>27</v>
      </c>
    </row>
    <row r="78" spans="1:5" x14ac:dyDescent="0.25">
      <c r="A78">
        <v>12210</v>
      </c>
      <c r="B78" t="s">
        <v>1097</v>
      </c>
      <c r="C78" t="s">
        <v>1031</v>
      </c>
      <c r="D78">
        <v>49.04</v>
      </c>
      <c r="E78">
        <v>41</v>
      </c>
    </row>
    <row r="79" spans="1:5" x14ac:dyDescent="0.25">
      <c r="A79">
        <v>12211</v>
      </c>
      <c r="B79" t="s">
        <v>1098</v>
      </c>
      <c r="C79" t="s">
        <v>1020</v>
      </c>
      <c r="D79">
        <v>20.010000000000002</v>
      </c>
      <c r="E79">
        <v>8</v>
      </c>
    </row>
    <row r="80" spans="1:5" x14ac:dyDescent="0.25">
      <c r="A80">
        <v>12212</v>
      </c>
      <c r="B80" t="s">
        <v>1099</v>
      </c>
      <c r="C80" t="s">
        <v>1016</v>
      </c>
      <c r="D80">
        <v>78.31</v>
      </c>
      <c r="E80">
        <v>53</v>
      </c>
    </row>
    <row r="81" spans="1:5" x14ac:dyDescent="0.25">
      <c r="A81">
        <v>12213</v>
      </c>
      <c r="B81" t="s">
        <v>1100</v>
      </c>
      <c r="C81" t="s">
        <v>1018</v>
      </c>
      <c r="D81">
        <v>20.38</v>
      </c>
      <c r="E81">
        <v>6</v>
      </c>
    </row>
    <row r="82" spans="1:5" x14ac:dyDescent="0.25">
      <c r="A82">
        <v>12214</v>
      </c>
      <c r="B82" t="s">
        <v>1101</v>
      </c>
      <c r="C82" t="s">
        <v>1018</v>
      </c>
      <c r="D82">
        <v>99.19</v>
      </c>
      <c r="E82">
        <v>53</v>
      </c>
    </row>
    <row r="83" spans="1:5" x14ac:dyDescent="0.25">
      <c r="A83">
        <v>12215</v>
      </c>
      <c r="B83" t="s">
        <v>1102</v>
      </c>
      <c r="C83" t="s">
        <v>1022</v>
      </c>
      <c r="D83">
        <v>96.68</v>
      </c>
      <c r="E83">
        <v>53</v>
      </c>
    </row>
    <row r="84" spans="1:5" x14ac:dyDescent="0.25">
      <c r="A84">
        <v>12216</v>
      </c>
      <c r="B84" t="s">
        <v>1103</v>
      </c>
      <c r="C84" t="s">
        <v>1020</v>
      </c>
      <c r="D84">
        <v>19.25</v>
      </c>
      <c r="E84">
        <v>9</v>
      </c>
    </row>
    <row r="85" spans="1:5" x14ac:dyDescent="0.25">
      <c r="A85">
        <v>12217</v>
      </c>
      <c r="B85" t="s">
        <v>1104</v>
      </c>
      <c r="C85" t="s">
        <v>1022</v>
      </c>
      <c r="D85">
        <v>80.36</v>
      </c>
      <c r="E85">
        <v>64</v>
      </c>
    </row>
    <row r="86" spans="1:5" x14ac:dyDescent="0.25">
      <c r="A86">
        <v>12218</v>
      </c>
      <c r="B86" t="s">
        <v>1105</v>
      </c>
      <c r="C86" t="s">
        <v>1026</v>
      </c>
      <c r="D86">
        <v>48.91</v>
      </c>
      <c r="E86">
        <v>33</v>
      </c>
    </row>
    <row r="87" spans="1:5" x14ac:dyDescent="0.25">
      <c r="A87">
        <v>12219</v>
      </c>
      <c r="B87" t="s">
        <v>1106</v>
      </c>
      <c r="C87" t="s">
        <v>1018</v>
      </c>
      <c r="D87">
        <v>83.06</v>
      </c>
      <c r="E87">
        <v>62</v>
      </c>
    </row>
    <row r="88" spans="1:5" x14ac:dyDescent="0.25">
      <c r="A88">
        <v>12220</v>
      </c>
      <c r="B88" t="s">
        <v>1107</v>
      </c>
      <c r="C88" t="s">
        <v>1026</v>
      </c>
      <c r="D88">
        <v>76.52</v>
      </c>
      <c r="E88">
        <v>64</v>
      </c>
    </row>
    <row r="89" spans="1:5" x14ac:dyDescent="0.25">
      <c r="A89">
        <v>12221</v>
      </c>
      <c r="B89" t="s">
        <v>1108</v>
      </c>
      <c r="C89" t="s">
        <v>1018</v>
      </c>
      <c r="D89">
        <v>49.38</v>
      </c>
      <c r="E89">
        <v>44</v>
      </c>
    </row>
    <row r="90" spans="1:5" x14ac:dyDescent="0.25">
      <c r="A90">
        <v>12222</v>
      </c>
      <c r="B90" t="s">
        <v>1109</v>
      </c>
      <c r="C90" t="s">
        <v>1026</v>
      </c>
      <c r="D90">
        <v>42.47</v>
      </c>
      <c r="E90">
        <v>30</v>
      </c>
    </row>
    <row r="91" spans="1:5" x14ac:dyDescent="0.25">
      <c r="A91">
        <v>12223</v>
      </c>
      <c r="B91" t="s">
        <v>1110</v>
      </c>
      <c r="C91" t="s">
        <v>1026</v>
      </c>
      <c r="D91">
        <v>76.989999999999995</v>
      </c>
      <c r="E91">
        <v>63</v>
      </c>
    </row>
    <row r="92" spans="1:5" x14ac:dyDescent="0.25">
      <c r="A92">
        <v>12224</v>
      </c>
      <c r="B92" t="s">
        <v>1111</v>
      </c>
      <c r="C92" t="s">
        <v>1031</v>
      </c>
      <c r="D92">
        <v>47.38</v>
      </c>
      <c r="E92">
        <v>33</v>
      </c>
    </row>
    <row r="93" spans="1:5" x14ac:dyDescent="0.25">
      <c r="A93">
        <v>12225</v>
      </c>
      <c r="B93" t="s">
        <v>1112</v>
      </c>
      <c r="C93" t="s">
        <v>1022</v>
      </c>
      <c r="D93">
        <v>44.86</v>
      </c>
      <c r="E93">
        <v>28</v>
      </c>
    </row>
    <row r="94" spans="1:5" x14ac:dyDescent="0.25">
      <c r="A94">
        <v>12226</v>
      </c>
      <c r="B94" t="s">
        <v>1113</v>
      </c>
      <c r="C94" t="s">
        <v>1026</v>
      </c>
      <c r="D94">
        <v>21.98</v>
      </c>
      <c r="E94">
        <v>11</v>
      </c>
    </row>
    <row r="95" spans="1:5" x14ac:dyDescent="0.25">
      <c r="A95">
        <v>12227</v>
      </c>
      <c r="B95" t="s">
        <v>1114</v>
      </c>
      <c r="C95" t="s">
        <v>1022</v>
      </c>
      <c r="D95">
        <v>64.36</v>
      </c>
      <c r="E95">
        <v>51</v>
      </c>
    </row>
    <row r="96" spans="1:5" x14ac:dyDescent="0.25">
      <c r="A96">
        <v>12228</v>
      </c>
      <c r="B96" t="s">
        <v>1115</v>
      </c>
      <c r="C96" t="s">
        <v>1022</v>
      </c>
      <c r="D96">
        <v>89.75</v>
      </c>
      <c r="E96">
        <v>58</v>
      </c>
    </row>
    <row r="97" spans="1:5" x14ac:dyDescent="0.25">
      <c r="A97">
        <v>12229</v>
      </c>
      <c r="B97" t="s">
        <v>1116</v>
      </c>
      <c r="C97" t="s">
        <v>1022</v>
      </c>
      <c r="D97">
        <v>97.16</v>
      </c>
      <c r="E97">
        <v>61</v>
      </c>
    </row>
    <row r="98" spans="1:5" x14ac:dyDescent="0.25">
      <c r="A98">
        <v>12230</v>
      </c>
      <c r="B98" t="s">
        <v>1117</v>
      </c>
      <c r="C98" t="s">
        <v>1020</v>
      </c>
      <c r="D98">
        <v>87.87</v>
      </c>
      <c r="E98">
        <v>63</v>
      </c>
    </row>
    <row r="99" spans="1:5" x14ac:dyDescent="0.25">
      <c r="A99">
        <v>12231</v>
      </c>
      <c r="B99" t="s">
        <v>1118</v>
      </c>
      <c r="C99" t="s">
        <v>1020</v>
      </c>
      <c r="D99">
        <v>12.45</v>
      </c>
      <c r="E99">
        <v>10</v>
      </c>
    </row>
    <row r="100" spans="1:5" x14ac:dyDescent="0.25">
      <c r="A100">
        <v>12232</v>
      </c>
      <c r="B100" t="s">
        <v>1119</v>
      </c>
      <c r="C100" t="s">
        <v>1022</v>
      </c>
      <c r="D100">
        <v>52.75</v>
      </c>
      <c r="E100">
        <v>28</v>
      </c>
    </row>
    <row r="101" spans="1:5" x14ac:dyDescent="0.25">
      <c r="A101">
        <v>12233</v>
      </c>
      <c r="B101" t="s">
        <v>1120</v>
      </c>
      <c r="C101" t="s">
        <v>1022</v>
      </c>
      <c r="D101">
        <v>82.7</v>
      </c>
      <c r="E101">
        <v>62</v>
      </c>
    </row>
    <row r="102" spans="1:5" x14ac:dyDescent="0.25">
      <c r="A102">
        <v>12234</v>
      </c>
      <c r="B102" t="s">
        <v>1121</v>
      </c>
      <c r="C102" t="s">
        <v>1020</v>
      </c>
      <c r="D102">
        <v>48.71</v>
      </c>
      <c r="E102">
        <v>27</v>
      </c>
    </row>
    <row r="103" spans="1:5" x14ac:dyDescent="0.25">
      <c r="A103">
        <v>12235</v>
      </c>
      <c r="B103" t="s">
        <v>1122</v>
      </c>
      <c r="C103" t="s">
        <v>1022</v>
      </c>
      <c r="D103">
        <v>78.55</v>
      </c>
      <c r="E103">
        <v>60</v>
      </c>
    </row>
    <row r="104" spans="1:5" x14ac:dyDescent="0.25">
      <c r="A104">
        <v>12236</v>
      </c>
      <c r="B104" t="s">
        <v>1123</v>
      </c>
      <c r="C104" t="s">
        <v>1016</v>
      </c>
      <c r="D104">
        <v>23.07</v>
      </c>
      <c r="E104">
        <v>7</v>
      </c>
    </row>
    <row r="105" spans="1:5" x14ac:dyDescent="0.25">
      <c r="A105">
        <v>12237</v>
      </c>
      <c r="B105" t="s">
        <v>1124</v>
      </c>
      <c r="C105" t="s">
        <v>1026</v>
      </c>
      <c r="D105">
        <v>58.26</v>
      </c>
      <c r="E105">
        <v>22</v>
      </c>
    </row>
    <row r="106" spans="1:5" x14ac:dyDescent="0.25">
      <c r="A106">
        <v>12238</v>
      </c>
      <c r="B106" t="s">
        <v>1125</v>
      </c>
      <c r="C106" t="s">
        <v>1031</v>
      </c>
      <c r="D106">
        <v>30.35</v>
      </c>
      <c r="E106">
        <v>23</v>
      </c>
    </row>
    <row r="107" spans="1:5" x14ac:dyDescent="0.25">
      <c r="A107">
        <v>12239</v>
      </c>
      <c r="B107" t="s">
        <v>1126</v>
      </c>
      <c r="C107" t="s">
        <v>1031</v>
      </c>
      <c r="D107">
        <v>88.67</v>
      </c>
      <c r="E107">
        <v>52</v>
      </c>
    </row>
    <row r="108" spans="1:5" x14ac:dyDescent="0.25">
      <c r="A108">
        <v>12240</v>
      </c>
      <c r="B108" t="s">
        <v>1127</v>
      </c>
      <c r="C108" t="s">
        <v>1031</v>
      </c>
      <c r="D108">
        <v>27.38</v>
      </c>
      <c r="E108">
        <v>16</v>
      </c>
    </row>
    <row r="109" spans="1:5" x14ac:dyDescent="0.25">
      <c r="A109">
        <v>12241</v>
      </c>
      <c r="B109" t="s">
        <v>1128</v>
      </c>
      <c r="C109" t="s">
        <v>1031</v>
      </c>
      <c r="D109">
        <v>62.13</v>
      </c>
      <c r="E109">
        <v>56</v>
      </c>
    </row>
    <row r="110" spans="1:5" x14ac:dyDescent="0.25">
      <c r="A110">
        <v>12242</v>
      </c>
      <c r="B110" t="s">
        <v>1129</v>
      </c>
      <c r="C110" t="s">
        <v>1022</v>
      </c>
      <c r="D110">
        <v>33.979999999999997</v>
      </c>
      <c r="E110">
        <v>25</v>
      </c>
    </row>
    <row r="111" spans="1:5" x14ac:dyDescent="0.25">
      <c r="A111">
        <v>12243</v>
      </c>
      <c r="B111" t="s">
        <v>1130</v>
      </c>
      <c r="C111" t="s">
        <v>1018</v>
      </c>
      <c r="D111">
        <v>81.97</v>
      </c>
      <c r="E111">
        <v>62</v>
      </c>
    </row>
    <row r="112" spans="1:5" x14ac:dyDescent="0.25">
      <c r="A112">
        <v>12244</v>
      </c>
      <c r="B112" t="s">
        <v>1131</v>
      </c>
      <c r="C112" t="s">
        <v>1016</v>
      </c>
      <c r="D112">
        <v>16.489999999999998</v>
      </c>
      <c r="E112">
        <v>9</v>
      </c>
    </row>
    <row r="113" spans="1:5" x14ac:dyDescent="0.25">
      <c r="A113">
        <v>12245</v>
      </c>
      <c r="B113" t="s">
        <v>1132</v>
      </c>
      <c r="C113" t="s">
        <v>1031</v>
      </c>
      <c r="D113">
        <v>98.21</v>
      </c>
      <c r="E113">
        <v>89</v>
      </c>
    </row>
    <row r="114" spans="1:5" x14ac:dyDescent="0.25">
      <c r="A114">
        <v>12246</v>
      </c>
      <c r="B114" t="s">
        <v>1133</v>
      </c>
      <c r="C114" t="s">
        <v>1020</v>
      </c>
      <c r="D114">
        <v>72.84</v>
      </c>
      <c r="E114">
        <v>65</v>
      </c>
    </row>
    <row r="115" spans="1:5" x14ac:dyDescent="0.25">
      <c r="A115">
        <v>12247</v>
      </c>
      <c r="B115" t="s">
        <v>1134</v>
      </c>
      <c r="C115" t="s">
        <v>1026</v>
      </c>
      <c r="D115">
        <v>58.07</v>
      </c>
      <c r="E115">
        <v>43</v>
      </c>
    </row>
    <row r="116" spans="1:5" x14ac:dyDescent="0.25">
      <c r="A116">
        <v>12248</v>
      </c>
      <c r="B116" t="s">
        <v>1135</v>
      </c>
      <c r="C116" t="s">
        <v>1026</v>
      </c>
      <c r="D116">
        <v>80.790000000000006</v>
      </c>
      <c r="E116">
        <v>63</v>
      </c>
    </row>
    <row r="117" spans="1:5" x14ac:dyDescent="0.25">
      <c r="A117">
        <v>12249</v>
      </c>
      <c r="B117" t="s">
        <v>1136</v>
      </c>
      <c r="C117" t="s">
        <v>1018</v>
      </c>
      <c r="D117">
        <v>27.02</v>
      </c>
      <c r="E117">
        <v>13</v>
      </c>
    </row>
    <row r="118" spans="1:5" x14ac:dyDescent="0.25">
      <c r="A118">
        <v>12250</v>
      </c>
      <c r="B118" t="s">
        <v>1137</v>
      </c>
      <c r="C118" t="s">
        <v>1022</v>
      </c>
      <c r="D118">
        <v>21.94</v>
      </c>
      <c r="E118">
        <v>10</v>
      </c>
    </row>
    <row r="119" spans="1:5" x14ac:dyDescent="0.25">
      <c r="A119">
        <v>12251</v>
      </c>
      <c r="B119" t="s">
        <v>1138</v>
      </c>
      <c r="C119" t="s">
        <v>1020</v>
      </c>
      <c r="D119">
        <v>51.36</v>
      </c>
      <c r="E119">
        <v>44</v>
      </c>
    </row>
    <row r="120" spans="1:5" x14ac:dyDescent="0.25">
      <c r="A120">
        <v>12252</v>
      </c>
      <c r="B120" t="s">
        <v>1139</v>
      </c>
      <c r="C120" t="s">
        <v>1020</v>
      </c>
      <c r="D120">
        <v>10.96</v>
      </c>
      <c r="E120">
        <v>9</v>
      </c>
    </row>
    <row r="121" spans="1:5" x14ac:dyDescent="0.25">
      <c r="A121">
        <v>12253</v>
      </c>
      <c r="B121" t="s">
        <v>1140</v>
      </c>
      <c r="C121" t="s">
        <v>1031</v>
      </c>
      <c r="D121">
        <v>53.44</v>
      </c>
      <c r="E121">
        <v>40</v>
      </c>
    </row>
    <row r="122" spans="1:5" x14ac:dyDescent="0.25">
      <c r="A122">
        <v>12254</v>
      </c>
      <c r="B122" t="s">
        <v>1141</v>
      </c>
      <c r="C122" t="s">
        <v>1031</v>
      </c>
      <c r="D122">
        <v>99.56</v>
      </c>
      <c r="E122">
        <v>72</v>
      </c>
    </row>
    <row r="123" spans="1:5" x14ac:dyDescent="0.25">
      <c r="A123">
        <v>12255</v>
      </c>
      <c r="B123" t="s">
        <v>1142</v>
      </c>
      <c r="C123" t="s">
        <v>1016</v>
      </c>
      <c r="D123">
        <v>57.12</v>
      </c>
      <c r="E123">
        <v>44</v>
      </c>
    </row>
    <row r="124" spans="1:5" x14ac:dyDescent="0.25">
      <c r="A124">
        <v>12256</v>
      </c>
      <c r="B124" t="s">
        <v>1143</v>
      </c>
      <c r="C124" t="s">
        <v>1022</v>
      </c>
      <c r="D124">
        <v>99.96</v>
      </c>
      <c r="E124">
        <v>68</v>
      </c>
    </row>
    <row r="125" spans="1:5" x14ac:dyDescent="0.25">
      <c r="A125">
        <v>12257</v>
      </c>
      <c r="B125" t="s">
        <v>1144</v>
      </c>
      <c r="C125" t="s">
        <v>1018</v>
      </c>
      <c r="D125">
        <v>63.91</v>
      </c>
      <c r="E125">
        <v>58</v>
      </c>
    </row>
    <row r="126" spans="1:5" x14ac:dyDescent="0.25">
      <c r="A126">
        <v>12258</v>
      </c>
      <c r="B126" t="s">
        <v>1145</v>
      </c>
      <c r="C126" t="s">
        <v>1018</v>
      </c>
      <c r="D126">
        <v>56.47</v>
      </c>
      <c r="E126">
        <v>44</v>
      </c>
    </row>
    <row r="127" spans="1:5" x14ac:dyDescent="0.25">
      <c r="A127">
        <v>12259</v>
      </c>
      <c r="B127" t="s">
        <v>1146</v>
      </c>
      <c r="C127" t="s">
        <v>1016</v>
      </c>
      <c r="D127">
        <v>93.69</v>
      </c>
      <c r="E127">
        <v>58</v>
      </c>
    </row>
    <row r="128" spans="1:5" x14ac:dyDescent="0.25">
      <c r="A128">
        <v>12260</v>
      </c>
      <c r="B128" t="s">
        <v>1147</v>
      </c>
      <c r="C128" t="s">
        <v>1018</v>
      </c>
      <c r="D128">
        <v>32.25</v>
      </c>
      <c r="E128">
        <v>22</v>
      </c>
    </row>
    <row r="129" spans="1:5" x14ac:dyDescent="0.25">
      <c r="A129">
        <v>12261</v>
      </c>
      <c r="B129" t="s">
        <v>1148</v>
      </c>
      <c r="C129" t="s">
        <v>1022</v>
      </c>
      <c r="D129">
        <v>31.73</v>
      </c>
      <c r="E129">
        <v>24</v>
      </c>
    </row>
    <row r="130" spans="1:5" x14ac:dyDescent="0.25">
      <c r="A130">
        <v>12262</v>
      </c>
      <c r="B130" t="s">
        <v>1149</v>
      </c>
      <c r="C130" t="s">
        <v>1022</v>
      </c>
      <c r="D130">
        <v>68.540000000000006</v>
      </c>
      <c r="E130">
        <v>51</v>
      </c>
    </row>
    <row r="131" spans="1:5" x14ac:dyDescent="0.25">
      <c r="A131">
        <v>12263</v>
      </c>
      <c r="B131" t="s">
        <v>1150</v>
      </c>
      <c r="C131" t="s">
        <v>1022</v>
      </c>
      <c r="D131">
        <v>90.28</v>
      </c>
      <c r="E131">
        <v>77</v>
      </c>
    </row>
    <row r="132" spans="1:5" x14ac:dyDescent="0.25">
      <c r="A132">
        <v>12264</v>
      </c>
      <c r="B132" t="s">
        <v>1151</v>
      </c>
      <c r="C132" t="s">
        <v>1016</v>
      </c>
      <c r="D132">
        <v>39.619999999999997</v>
      </c>
      <c r="E132">
        <v>23</v>
      </c>
    </row>
    <row r="133" spans="1:5" x14ac:dyDescent="0.25">
      <c r="A133">
        <v>12265</v>
      </c>
      <c r="B133" t="s">
        <v>1152</v>
      </c>
      <c r="C133" t="s">
        <v>1020</v>
      </c>
      <c r="D133">
        <v>92.13</v>
      </c>
      <c r="E133">
        <v>86</v>
      </c>
    </row>
    <row r="134" spans="1:5" x14ac:dyDescent="0.25">
      <c r="A134">
        <v>12266</v>
      </c>
      <c r="B134" t="s">
        <v>1153</v>
      </c>
      <c r="C134" t="s">
        <v>1031</v>
      </c>
      <c r="D134">
        <v>34.840000000000003</v>
      </c>
      <c r="E134">
        <v>26</v>
      </c>
    </row>
    <row r="135" spans="1:5" x14ac:dyDescent="0.25">
      <c r="A135">
        <v>12267</v>
      </c>
      <c r="B135" t="s">
        <v>1154</v>
      </c>
      <c r="C135" t="s">
        <v>1026</v>
      </c>
      <c r="D135">
        <v>87.45</v>
      </c>
      <c r="E135">
        <v>52</v>
      </c>
    </row>
    <row r="136" spans="1:5" x14ac:dyDescent="0.25">
      <c r="A136">
        <v>12268</v>
      </c>
      <c r="B136" t="s">
        <v>1155</v>
      </c>
      <c r="C136" t="s">
        <v>1018</v>
      </c>
      <c r="D136">
        <v>81.3</v>
      </c>
      <c r="E136">
        <v>68</v>
      </c>
    </row>
    <row r="137" spans="1:5" x14ac:dyDescent="0.25">
      <c r="A137">
        <v>12269</v>
      </c>
      <c r="B137" t="s">
        <v>1156</v>
      </c>
      <c r="C137" t="s">
        <v>1026</v>
      </c>
      <c r="D137">
        <v>90.22</v>
      </c>
      <c r="E137">
        <v>50</v>
      </c>
    </row>
    <row r="138" spans="1:5" x14ac:dyDescent="0.25">
      <c r="A138">
        <v>12270</v>
      </c>
      <c r="B138" t="s">
        <v>1157</v>
      </c>
      <c r="C138" t="s">
        <v>1018</v>
      </c>
      <c r="D138">
        <v>26.31</v>
      </c>
      <c r="E138">
        <v>16</v>
      </c>
    </row>
    <row r="139" spans="1:5" x14ac:dyDescent="0.25">
      <c r="A139">
        <v>12271</v>
      </c>
      <c r="B139" t="s">
        <v>1158</v>
      </c>
      <c r="C139" t="s">
        <v>1022</v>
      </c>
      <c r="D139">
        <v>34.42</v>
      </c>
      <c r="E139">
        <v>21</v>
      </c>
    </row>
    <row r="140" spans="1:5" x14ac:dyDescent="0.25">
      <c r="A140">
        <v>12272</v>
      </c>
      <c r="B140" t="s">
        <v>1159</v>
      </c>
      <c r="C140" t="s">
        <v>1026</v>
      </c>
      <c r="D140">
        <v>51.91</v>
      </c>
      <c r="E140">
        <v>30</v>
      </c>
    </row>
    <row r="141" spans="1:5" x14ac:dyDescent="0.25">
      <c r="A141">
        <v>12273</v>
      </c>
      <c r="B141" t="s">
        <v>1160</v>
      </c>
      <c r="C141" t="s">
        <v>1026</v>
      </c>
      <c r="D141">
        <v>72.5</v>
      </c>
      <c r="E141">
        <v>52</v>
      </c>
    </row>
    <row r="142" spans="1:5" x14ac:dyDescent="0.25">
      <c r="A142">
        <v>12274</v>
      </c>
      <c r="B142" t="s">
        <v>1161</v>
      </c>
      <c r="C142" t="s">
        <v>1031</v>
      </c>
      <c r="D142">
        <v>89.8</v>
      </c>
      <c r="E142">
        <v>51</v>
      </c>
    </row>
    <row r="143" spans="1:5" x14ac:dyDescent="0.25">
      <c r="A143">
        <v>12275</v>
      </c>
      <c r="B143" t="s">
        <v>1162</v>
      </c>
      <c r="C143" t="s">
        <v>1018</v>
      </c>
      <c r="D143">
        <v>90.5</v>
      </c>
      <c r="E143">
        <v>83</v>
      </c>
    </row>
    <row r="144" spans="1:5" x14ac:dyDescent="0.25">
      <c r="A144">
        <v>12276</v>
      </c>
      <c r="B144" t="s">
        <v>1163</v>
      </c>
      <c r="C144" t="s">
        <v>1018</v>
      </c>
      <c r="D144">
        <v>68.599999999999994</v>
      </c>
      <c r="E144">
        <v>57</v>
      </c>
    </row>
    <row r="145" spans="1:5" x14ac:dyDescent="0.25">
      <c r="A145">
        <v>12277</v>
      </c>
      <c r="B145" t="s">
        <v>1164</v>
      </c>
      <c r="C145" t="s">
        <v>1022</v>
      </c>
      <c r="D145">
        <v>30.41</v>
      </c>
      <c r="E145">
        <v>20</v>
      </c>
    </row>
    <row r="146" spans="1:5" x14ac:dyDescent="0.25">
      <c r="A146">
        <v>12278</v>
      </c>
      <c r="B146" t="s">
        <v>1165</v>
      </c>
      <c r="C146" t="s">
        <v>1026</v>
      </c>
      <c r="D146">
        <v>77.95</v>
      </c>
      <c r="E146">
        <v>53</v>
      </c>
    </row>
    <row r="147" spans="1:5" x14ac:dyDescent="0.25">
      <c r="A147">
        <v>12279</v>
      </c>
      <c r="B147" t="s">
        <v>1166</v>
      </c>
      <c r="C147" t="s">
        <v>1031</v>
      </c>
      <c r="D147">
        <v>46.26</v>
      </c>
      <c r="E147">
        <v>38</v>
      </c>
    </row>
    <row r="148" spans="1:5" x14ac:dyDescent="0.25">
      <c r="A148">
        <v>12280</v>
      </c>
      <c r="B148" t="s">
        <v>1167</v>
      </c>
      <c r="C148" t="s">
        <v>1031</v>
      </c>
      <c r="D148">
        <v>30.14</v>
      </c>
      <c r="E148">
        <v>22</v>
      </c>
    </row>
    <row r="149" spans="1:5" x14ac:dyDescent="0.25">
      <c r="A149">
        <v>12281</v>
      </c>
      <c r="B149" t="s">
        <v>1168</v>
      </c>
      <c r="C149" t="s">
        <v>1031</v>
      </c>
      <c r="D149">
        <v>66.14</v>
      </c>
      <c r="E149">
        <v>57</v>
      </c>
    </row>
    <row r="150" spans="1:5" x14ac:dyDescent="0.25">
      <c r="A150">
        <v>12282</v>
      </c>
      <c r="B150" t="s">
        <v>1169</v>
      </c>
      <c r="C150" t="s">
        <v>1026</v>
      </c>
      <c r="D150">
        <v>71.86</v>
      </c>
      <c r="E150">
        <v>64</v>
      </c>
    </row>
    <row r="151" spans="1:5" x14ac:dyDescent="0.25">
      <c r="A151">
        <v>12283</v>
      </c>
      <c r="B151" t="s">
        <v>1170</v>
      </c>
      <c r="C151" t="s">
        <v>1022</v>
      </c>
      <c r="D151">
        <v>32.46</v>
      </c>
      <c r="E151">
        <v>24</v>
      </c>
    </row>
    <row r="152" spans="1:5" x14ac:dyDescent="0.25">
      <c r="A152">
        <v>12284</v>
      </c>
      <c r="B152" t="s">
        <v>1171</v>
      </c>
      <c r="C152" t="s">
        <v>1022</v>
      </c>
      <c r="D152">
        <v>91.54</v>
      </c>
      <c r="E152">
        <v>81</v>
      </c>
    </row>
    <row r="153" spans="1:5" x14ac:dyDescent="0.25">
      <c r="A153">
        <v>12285</v>
      </c>
      <c r="B153" t="s">
        <v>1172</v>
      </c>
      <c r="C153" t="s">
        <v>1020</v>
      </c>
      <c r="D153">
        <v>34.56</v>
      </c>
      <c r="E153">
        <v>20</v>
      </c>
    </row>
    <row r="154" spans="1:5" x14ac:dyDescent="0.25">
      <c r="A154">
        <v>12286</v>
      </c>
      <c r="B154" t="s">
        <v>1173</v>
      </c>
      <c r="C154" t="s">
        <v>1031</v>
      </c>
      <c r="D154">
        <v>83.24</v>
      </c>
      <c r="E154">
        <v>59</v>
      </c>
    </row>
    <row r="155" spans="1:5" x14ac:dyDescent="0.25">
      <c r="A155">
        <v>12287</v>
      </c>
      <c r="B155" t="s">
        <v>1174</v>
      </c>
      <c r="C155" t="s">
        <v>1022</v>
      </c>
      <c r="D155">
        <v>16.48</v>
      </c>
      <c r="E155">
        <v>13</v>
      </c>
    </row>
    <row r="156" spans="1:5" x14ac:dyDescent="0.25">
      <c r="A156">
        <v>12288</v>
      </c>
      <c r="B156" t="s">
        <v>1175</v>
      </c>
      <c r="C156" t="s">
        <v>1020</v>
      </c>
      <c r="D156">
        <v>80.97</v>
      </c>
      <c r="E156">
        <v>65</v>
      </c>
    </row>
    <row r="157" spans="1:5" x14ac:dyDescent="0.25">
      <c r="A157">
        <v>12289</v>
      </c>
      <c r="B157" t="s">
        <v>1176</v>
      </c>
      <c r="C157" t="s">
        <v>1022</v>
      </c>
      <c r="D157">
        <v>92.29</v>
      </c>
      <c r="E157">
        <v>63</v>
      </c>
    </row>
    <row r="158" spans="1:5" x14ac:dyDescent="0.25">
      <c r="A158">
        <v>12290</v>
      </c>
      <c r="B158" t="s">
        <v>1177</v>
      </c>
      <c r="C158" t="s">
        <v>1018</v>
      </c>
      <c r="D158">
        <v>72.17</v>
      </c>
      <c r="E158">
        <v>66</v>
      </c>
    </row>
    <row r="159" spans="1:5" x14ac:dyDescent="0.25">
      <c r="A159">
        <v>12291</v>
      </c>
      <c r="B159" t="s">
        <v>1178</v>
      </c>
      <c r="C159" t="s">
        <v>1016</v>
      </c>
      <c r="D159">
        <v>50.28</v>
      </c>
      <c r="E159">
        <v>37</v>
      </c>
    </row>
    <row r="160" spans="1:5" x14ac:dyDescent="0.25">
      <c r="A160">
        <v>12292</v>
      </c>
      <c r="B160" t="s">
        <v>1179</v>
      </c>
      <c r="C160" t="s">
        <v>1020</v>
      </c>
      <c r="D160">
        <v>97.22</v>
      </c>
      <c r="E160">
        <v>88</v>
      </c>
    </row>
    <row r="161" spans="1:5" x14ac:dyDescent="0.25">
      <c r="A161">
        <v>12293</v>
      </c>
      <c r="B161" t="s">
        <v>1180</v>
      </c>
      <c r="C161" t="s">
        <v>1031</v>
      </c>
      <c r="D161">
        <v>93.39</v>
      </c>
      <c r="E161">
        <v>52</v>
      </c>
    </row>
    <row r="162" spans="1:5" x14ac:dyDescent="0.25">
      <c r="A162">
        <v>12294</v>
      </c>
      <c r="B162" t="s">
        <v>1181</v>
      </c>
      <c r="C162" t="s">
        <v>1026</v>
      </c>
      <c r="D162">
        <v>43.18</v>
      </c>
      <c r="E162">
        <v>33</v>
      </c>
    </row>
    <row r="163" spans="1:5" x14ac:dyDescent="0.25">
      <c r="A163">
        <v>12295</v>
      </c>
      <c r="B163" t="s">
        <v>1182</v>
      </c>
      <c r="C163" t="s">
        <v>1016</v>
      </c>
      <c r="D163">
        <v>63.69</v>
      </c>
      <c r="E163">
        <v>52</v>
      </c>
    </row>
    <row r="164" spans="1:5" x14ac:dyDescent="0.25">
      <c r="A164">
        <v>12296</v>
      </c>
      <c r="B164" t="s">
        <v>1183</v>
      </c>
      <c r="C164" t="s">
        <v>1016</v>
      </c>
      <c r="D164">
        <v>45.79</v>
      </c>
      <c r="E164">
        <v>37</v>
      </c>
    </row>
    <row r="165" spans="1:5" x14ac:dyDescent="0.25">
      <c r="A165">
        <v>12297</v>
      </c>
      <c r="B165" t="s">
        <v>1184</v>
      </c>
      <c r="C165" t="s">
        <v>1022</v>
      </c>
      <c r="D165">
        <v>76.400000000000006</v>
      </c>
      <c r="E165">
        <v>61</v>
      </c>
    </row>
    <row r="166" spans="1:5" x14ac:dyDescent="0.25">
      <c r="A166">
        <v>12298</v>
      </c>
      <c r="B166" t="s">
        <v>1185</v>
      </c>
      <c r="C166" t="s">
        <v>1026</v>
      </c>
      <c r="D166">
        <v>39.9</v>
      </c>
      <c r="E166">
        <v>27</v>
      </c>
    </row>
    <row r="167" spans="1:5" x14ac:dyDescent="0.25">
      <c r="A167">
        <v>12299</v>
      </c>
      <c r="B167" t="s">
        <v>1186</v>
      </c>
      <c r="C167" t="s">
        <v>1031</v>
      </c>
      <c r="D167">
        <v>42.57</v>
      </c>
      <c r="E167">
        <v>20</v>
      </c>
    </row>
    <row r="168" spans="1:5" x14ac:dyDescent="0.25">
      <c r="A168">
        <v>12300</v>
      </c>
      <c r="B168" t="s">
        <v>1187</v>
      </c>
      <c r="C168" t="s">
        <v>1022</v>
      </c>
      <c r="D168">
        <v>95.58</v>
      </c>
      <c r="E168">
        <v>80</v>
      </c>
    </row>
    <row r="169" spans="1:5" x14ac:dyDescent="0.25">
      <c r="A169">
        <v>12301</v>
      </c>
      <c r="B169" t="s">
        <v>1188</v>
      </c>
      <c r="C169" t="s">
        <v>1026</v>
      </c>
      <c r="D169">
        <v>98.98</v>
      </c>
      <c r="E169">
        <v>83</v>
      </c>
    </row>
    <row r="170" spans="1:5" x14ac:dyDescent="0.25">
      <c r="A170">
        <v>12302</v>
      </c>
      <c r="B170" t="s">
        <v>1189</v>
      </c>
      <c r="C170" t="s">
        <v>1031</v>
      </c>
      <c r="D170">
        <v>51.28</v>
      </c>
      <c r="E170">
        <v>25</v>
      </c>
    </row>
    <row r="171" spans="1:5" x14ac:dyDescent="0.25">
      <c r="A171">
        <v>12303</v>
      </c>
      <c r="B171" t="s">
        <v>1190</v>
      </c>
      <c r="C171" t="s">
        <v>1026</v>
      </c>
      <c r="D171">
        <v>69.52</v>
      </c>
      <c r="E171">
        <v>61</v>
      </c>
    </row>
    <row r="172" spans="1:5" x14ac:dyDescent="0.25">
      <c r="A172">
        <v>12304</v>
      </c>
      <c r="B172" t="s">
        <v>1191</v>
      </c>
      <c r="C172" t="s">
        <v>1016</v>
      </c>
      <c r="D172">
        <v>70.010000000000005</v>
      </c>
      <c r="E172">
        <v>51</v>
      </c>
    </row>
    <row r="173" spans="1:5" x14ac:dyDescent="0.25">
      <c r="A173">
        <v>12305</v>
      </c>
      <c r="B173" t="s">
        <v>1192</v>
      </c>
      <c r="C173" t="s">
        <v>1020</v>
      </c>
      <c r="D173">
        <v>80.05</v>
      </c>
      <c r="E173">
        <v>58</v>
      </c>
    </row>
    <row r="174" spans="1:5" x14ac:dyDescent="0.25">
      <c r="A174">
        <v>12306</v>
      </c>
      <c r="B174" t="s">
        <v>1193</v>
      </c>
      <c r="C174" t="s">
        <v>1031</v>
      </c>
      <c r="D174">
        <v>20.85</v>
      </c>
      <c r="E174">
        <v>16</v>
      </c>
    </row>
    <row r="175" spans="1:5" x14ac:dyDescent="0.25">
      <c r="A175">
        <v>12307</v>
      </c>
      <c r="B175" t="s">
        <v>1194</v>
      </c>
      <c r="C175" t="s">
        <v>1016</v>
      </c>
      <c r="D175">
        <v>52.89</v>
      </c>
      <c r="E175">
        <v>35</v>
      </c>
    </row>
    <row r="176" spans="1:5" x14ac:dyDescent="0.25">
      <c r="A176">
        <v>12308</v>
      </c>
      <c r="B176" t="s">
        <v>1195</v>
      </c>
      <c r="C176" t="s">
        <v>1031</v>
      </c>
      <c r="D176">
        <v>19.79</v>
      </c>
      <c r="E176">
        <v>14</v>
      </c>
    </row>
    <row r="177" spans="1:5" x14ac:dyDescent="0.25">
      <c r="A177">
        <v>12309</v>
      </c>
      <c r="B177" t="s">
        <v>1196</v>
      </c>
      <c r="C177" t="s">
        <v>1022</v>
      </c>
      <c r="D177">
        <v>33.840000000000003</v>
      </c>
      <c r="E177">
        <v>21</v>
      </c>
    </row>
    <row r="178" spans="1:5" x14ac:dyDescent="0.25">
      <c r="A178">
        <v>12310</v>
      </c>
      <c r="B178" t="s">
        <v>1197</v>
      </c>
      <c r="C178" t="s">
        <v>1026</v>
      </c>
      <c r="D178">
        <v>22.17</v>
      </c>
      <c r="E178">
        <v>6</v>
      </c>
    </row>
    <row r="179" spans="1:5" x14ac:dyDescent="0.25">
      <c r="A179">
        <v>12311</v>
      </c>
      <c r="B179" t="s">
        <v>1198</v>
      </c>
      <c r="C179" t="s">
        <v>1031</v>
      </c>
      <c r="D179">
        <v>22.51</v>
      </c>
      <c r="E179">
        <v>7</v>
      </c>
    </row>
    <row r="180" spans="1:5" x14ac:dyDescent="0.25">
      <c r="A180">
        <v>12312</v>
      </c>
      <c r="B180" t="s">
        <v>1199</v>
      </c>
      <c r="C180" t="s">
        <v>1020</v>
      </c>
      <c r="D180">
        <v>73.88</v>
      </c>
      <c r="E180">
        <v>51</v>
      </c>
    </row>
    <row r="181" spans="1:5" x14ac:dyDescent="0.25">
      <c r="A181">
        <v>12313</v>
      </c>
      <c r="B181" t="s">
        <v>1200</v>
      </c>
      <c r="C181" t="s">
        <v>1026</v>
      </c>
      <c r="D181">
        <v>86.8</v>
      </c>
      <c r="E181">
        <v>63</v>
      </c>
    </row>
    <row r="182" spans="1:5" x14ac:dyDescent="0.25">
      <c r="A182">
        <v>12314</v>
      </c>
      <c r="B182" t="s">
        <v>1201</v>
      </c>
      <c r="C182" t="s">
        <v>1016</v>
      </c>
      <c r="D182">
        <v>64.260000000000005</v>
      </c>
      <c r="E182">
        <v>53</v>
      </c>
    </row>
    <row r="183" spans="1:5" x14ac:dyDescent="0.25">
      <c r="A183">
        <v>12315</v>
      </c>
      <c r="B183" t="s">
        <v>1202</v>
      </c>
      <c r="C183" t="s">
        <v>1022</v>
      </c>
      <c r="D183">
        <v>38.47</v>
      </c>
      <c r="E183">
        <v>31</v>
      </c>
    </row>
    <row r="184" spans="1:5" x14ac:dyDescent="0.25">
      <c r="A184">
        <v>12316</v>
      </c>
      <c r="B184" t="s">
        <v>1203</v>
      </c>
      <c r="C184" t="s">
        <v>1022</v>
      </c>
      <c r="D184">
        <v>15.5</v>
      </c>
      <c r="E184">
        <v>9</v>
      </c>
    </row>
    <row r="185" spans="1:5" x14ac:dyDescent="0.25">
      <c r="A185">
        <v>12317</v>
      </c>
      <c r="B185" t="s">
        <v>1204</v>
      </c>
      <c r="C185" t="s">
        <v>1022</v>
      </c>
      <c r="D185">
        <v>34.31</v>
      </c>
      <c r="E185">
        <v>25</v>
      </c>
    </row>
    <row r="186" spans="1:5" x14ac:dyDescent="0.25">
      <c r="A186">
        <v>12318</v>
      </c>
      <c r="B186" t="s">
        <v>1205</v>
      </c>
      <c r="C186" t="s">
        <v>1016</v>
      </c>
      <c r="D186">
        <v>12.34</v>
      </c>
      <c r="E186">
        <v>12</v>
      </c>
    </row>
    <row r="187" spans="1:5" x14ac:dyDescent="0.25">
      <c r="A187">
        <v>12319</v>
      </c>
      <c r="B187" t="s">
        <v>1206</v>
      </c>
      <c r="C187" t="s">
        <v>1031</v>
      </c>
      <c r="D187">
        <v>18.079999999999998</v>
      </c>
      <c r="E187">
        <v>14</v>
      </c>
    </row>
    <row r="188" spans="1:5" x14ac:dyDescent="0.25">
      <c r="A188">
        <v>12320</v>
      </c>
      <c r="B188" t="s">
        <v>1207</v>
      </c>
      <c r="C188" t="s">
        <v>1031</v>
      </c>
      <c r="D188">
        <v>94.49</v>
      </c>
      <c r="E188">
        <v>71</v>
      </c>
    </row>
    <row r="189" spans="1:5" x14ac:dyDescent="0.25">
      <c r="A189">
        <v>12321</v>
      </c>
      <c r="B189" t="s">
        <v>1208</v>
      </c>
      <c r="C189" t="s">
        <v>1016</v>
      </c>
      <c r="D189">
        <v>46.47</v>
      </c>
      <c r="E189">
        <v>26</v>
      </c>
    </row>
    <row r="190" spans="1:5" x14ac:dyDescent="0.25">
      <c r="A190">
        <v>12322</v>
      </c>
      <c r="B190" t="s">
        <v>1209</v>
      </c>
      <c r="C190" t="s">
        <v>1020</v>
      </c>
      <c r="D190">
        <v>74.069999999999993</v>
      </c>
      <c r="E190">
        <v>54</v>
      </c>
    </row>
    <row r="191" spans="1:5" x14ac:dyDescent="0.25">
      <c r="A191">
        <v>12323</v>
      </c>
      <c r="B191" t="s">
        <v>1210</v>
      </c>
      <c r="C191" t="s">
        <v>1020</v>
      </c>
      <c r="D191">
        <v>69.81</v>
      </c>
      <c r="E191">
        <v>54</v>
      </c>
    </row>
    <row r="192" spans="1:5" x14ac:dyDescent="0.25">
      <c r="A192">
        <v>12324</v>
      </c>
      <c r="B192" t="s">
        <v>1211</v>
      </c>
      <c r="C192" t="s">
        <v>1022</v>
      </c>
      <c r="D192">
        <v>77.040000000000006</v>
      </c>
      <c r="E192">
        <v>50</v>
      </c>
    </row>
    <row r="193" spans="1:5" x14ac:dyDescent="0.25">
      <c r="A193">
        <v>12325</v>
      </c>
      <c r="B193" t="s">
        <v>1212</v>
      </c>
      <c r="C193" t="s">
        <v>1018</v>
      </c>
      <c r="D193">
        <v>73.52</v>
      </c>
      <c r="E193">
        <v>53</v>
      </c>
    </row>
    <row r="194" spans="1:5" x14ac:dyDescent="0.25">
      <c r="A194">
        <v>12326</v>
      </c>
      <c r="B194" t="s">
        <v>1213</v>
      </c>
      <c r="C194" t="s">
        <v>1031</v>
      </c>
      <c r="D194">
        <v>87.8</v>
      </c>
      <c r="E194">
        <v>78</v>
      </c>
    </row>
    <row r="195" spans="1:5" x14ac:dyDescent="0.25">
      <c r="A195">
        <v>12327</v>
      </c>
      <c r="B195" t="s">
        <v>1214</v>
      </c>
      <c r="C195" t="s">
        <v>1020</v>
      </c>
      <c r="D195">
        <v>25.55</v>
      </c>
      <c r="E195">
        <v>7</v>
      </c>
    </row>
    <row r="196" spans="1:5" x14ac:dyDescent="0.25">
      <c r="A196">
        <v>12328</v>
      </c>
      <c r="B196" t="s">
        <v>1215</v>
      </c>
      <c r="C196" t="s">
        <v>1016</v>
      </c>
      <c r="D196">
        <v>32.71</v>
      </c>
      <c r="E196">
        <v>20</v>
      </c>
    </row>
    <row r="197" spans="1:5" x14ac:dyDescent="0.25">
      <c r="A197">
        <v>12329</v>
      </c>
      <c r="B197" t="s">
        <v>1216</v>
      </c>
      <c r="C197" t="s">
        <v>1018</v>
      </c>
      <c r="D197">
        <v>74.290000000000006</v>
      </c>
      <c r="E197">
        <v>68</v>
      </c>
    </row>
    <row r="198" spans="1:5" x14ac:dyDescent="0.25">
      <c r="A198">
        <v>12330</v>
      </c>
      <c r="B198" t="s">
        <v>1217</v>
      </c>
      <c r="C198" t="s">
        <v>1018</v>
      </c>
      <c r="D198">
        <v>43.7</v>
      </c>
      <c r="E198">
        <v>21</v>
      </c>
    </row>
    <row r="199" spans="1:5" x14ac:dyDescent="0.25">
      <c r="A199">
        <v>12331</v>
      </c>
      <c r="B199" t="s">
        <v>1218</v>
      </c>
      <c r="C199" t="s">
        <v>1026</v>
      </c>
      <c r="D199">
        <v>25.29</v>
      </c>
      <c r="E199">
        <v>9</v>
      </c>
    </row>
    <row r="200" spans="1:5" x14ac:dyDescent="0.25">
      <c r="A200">
        <v>12332</v>
      </c>
      <c r="B200" t="s">
        <v>1219</v>
      </c>
      <c r="C200" t="s">
        <v>1020</v>
      </c>
      <c r="D200">
        <v>41.5</v>
      </c>
      <c r="E200">
        <v>36</v>
      </c>
    </row>
    <row r="201" spans="1:5" x14ac:dyDescent="0.25">
      <c r="A201">
        <v>12333</v>
      </c>
      <c r="B201" t="s">
        <v>1220</v>
      </c>
      <c r="C201" t="s">
        <v>1031</v>
      </c>
      <c r="D201">
        <v>71.39</v>
      </c>
      <c r="E201">
        <v>55</v>
      </c>
    </row>
    <row r="202" spans="1:5" x14ac:dyDescent="0.25">
      <c r="A202">
        <v>12334</v>
      </c>
      <c r="B202" t="s">
        <v>1221</v>
      </c>
      <c r="C202" t="s">
        <v>1031</v>
      </c>
      <c r="D202">
        <v>19.149999999999999</v>
      </c>
      <c r="E202">
        <v>12</v>
      </c>
    </row>
    <row r="203" spans="1:5" x14ac:dyDescent="0.25">
      <c r="A203">
        <v>12335</v>
      </c>
      <c r="B203" t="s">
        <v>1222</v>
      </c>
      <c r="C203" t="s">
        <v>1020</v>
      </c>
      <c r="D203">
        <v>57.49</v>
      </c>
      <c r="E203">
        <v>44</v>
      </c>
    </row>
    <row r="204" spans="1:5" x14ac:dyDescent="0.25">
      <c r="A204">
        <v>12336</v>
      </c>
      <c r="B204" t="s">
        <v>1223</v>
      </c>
      <c r="C204" t="s">
        <v>1022</v>
      </c>
      <c r="D204">
        <v>61.41</v>
      </c>
      <c r="E204">
        <v>56</v>
      </c>
    </row>
    <row r="205" spans="1:5" x14ac:dyDescent="0.25">
      <c r="A205">
        <v>12337</v>
      </c>
      <c r="B205" t="s">
        <v>1224</v>
      </c>
      <c r="C205" t="s">
        <v>1026</v>
      </c>
      <c r="D205">
        <v>25.9</v>
      </c>
      <c r="E205">
        <v>8</v>
      </c>
    </row>
    <row r="206" spans="1:5" x14ac:dyDescent="0.25">
      <c r="A206">
        <v>12338</v>
      </c>
      <c r="B206" t="s">
        <v>1225</v>
      </c>
      <c r="C206" t="s">
        <v>1016</v>
      </c>
      <c r="D206">
        <v>17.77</v>
      </c>
      <c r="E206">
        <v>9</v>
      </c>
    </row>
    <row r="207" spans="1:5" x14ac:dyDescent="0.25">
      <c r="A207">
        <v>12339</v>
      </c>
      <c r="B207" t="s">
        <v>1226</v>
      </c>
      <c r="C207" t="s">
        <v>1031</v>
      </c>
      <c r="D207">
        <v>23.03</v>
      </c>
      <c r="E207">
        <v>9</v>
      </c>
    </row>
    <row r="208" spans="1:5" x14ac:dyDescent="0.25">
      <c r="A208">
        <v>12340</v>
      </c>
      <c r="B208" t="s">
        <v>1227</v>
      </c>
      <c r="C208" t="s">
        <v>1026</v>
      </c>
      <c r="D208">
        <v>66.650000000000006</v>
      </c>
      <c r="E208">
        <v>50</v>
      </c>
    </row>
    <row r="209" spans="1:5" x14ac:dyDescent="0.25">
      <c r="A209">
        <v>12341</v>
      </c>
      <c r="B209" t="s">
        <v>1228</v>
      </c>
      <c r="C209" t="s">
        <v>1018</v>
      </c>
      <c r="D209">
        <v>28.53</v>
      </c>
      <c r="E209">
        <v>27</v>
      </c>
    </row>
    <row r="210" spans="1:5" x14ac:dyDescent="0.25">
      <c r="A210">
        <v>12342</v>
      </c>
      <c r="B210" t="s">
        <v>1229</v>
      </c>
      <c r="C210" t="s">
        <v>1020</v>
      </c>
      <c r="D210">
        <v>30.37</v>
      </c>
      <c r="E210">
        <v>22</v>
      </c>
    </row>
    <row r="211" spans="1:5" x14ac:dyDescent="0.25">
      <c r="A211">
        <v>12343</v>
      </c>
      <c r="B211" t="s">
        <v>1230</v>
      </c>
      <c r="C211" t="s">
        <v>1018</v>
      </c>
      <c r="D211">
        <v>99.73</v>
      </c>
      <c r="E211">
        <v>93</v>
      </c>
    </row>
    <row r="212" spans="1:5" x14ac:dyDescent="0.25">
      <c r="A212">
        <v>12344</v>
      </c>
      <c r="B212" t="s">
        <v>1231</v>
      </c>
      <c r="C212" t="s">
        <v>1020</v>
      </c>
      <c r="D212">
        <v>26.23</v>
      </c>
      <c r="E212">
        <v>10</v>
      </c>
    </row>
    <row r="213" spans="1:5" x14ac:dyDescent="0.25">
      <c r="A213">
        <v>12345</v>
      </c>
      <c r="B213" t="s">
        <v>1232</v>
      </c>
      <c r="C213" t="s">
        <v>1016</v>
      </c>
      <c r="D213">
        <v>93.26</v>
      </c>
      <c r="E213">
        <v>68</v>
      </c>
    </row>
    <row r="214" spans="1:5" x14ac:dyDescent="0.25">
      <c r="A214">
        <v>12346</v>
      </c>
      <c r="B214" t="s">
        <v>1233</v>
      </c>
      <c r="C214" t="s">
        <v>1031</v>
      </c>
      <c r="D214">
        <v>92.36</v>
      </c>
      <c r="E214">
        <v>64</v>
      </c>
    </row>
    <row r="215" spans="1:5" x14ac:dyDescent="0.25">
      <c r="A215">
        <v>12347</v>
      </c>
      <c r="B215" t="s">
        <v>1234</v>
      </c>
      <c r="C215" t="s">
        <v>1016</v>
      </c>
      <c r="D215">
        <v>46.42</v>
      </c>
      <c r="E215">
        <v>38</v>
      </c>
    </row>
    <row r="216" spans="1:5" x14ac:dyDescent="0.25">
      <c r="A216">
        <v>12348</v>
      </c>
      <c r="B216" t="s">
        <v>1235</v>
      </c>
      <c r="C216" t="s">
        <v>1020</v>
      </c>
      <c r="D216">
        <v>29.61</v>
      </c>
      <c r="E216">
        <v>20</v>
      </c>
    </row>
    <row r="217" spans="1:5" x14ac:dyDescent="0.25">
      <c r="A217">
        <v>12349</v>
      </c>
      <c r="B217" t="s">
        <v>1236</v>
      </c>
      <c r="C217" t="s">
        <v>1016</v>
      </c>
      <c r="D217">
        <v>18.28</v>
      </c>
      <c r="E217">
        <v>15</v>
      </c>
    </row>
    <row r="218" spans="1:5" x14ac:dyDescent="0.25">
      <c r="A218">
        <v>12350</v>
      </c>
      <c r="B218" t="s">
        <v>1237</v>
      </c>
      <c r="C218" t="s">
        <v>1018</v>
      </c>
      <c r="D218">
        <v>24.77</v>
      </c>
      <c r="E218">
        <v>24</v>
      </c>
    </row>
    <row r="219" spans="1:5" x14ac:dyDescent="0.25">
      <c r="A219">
        <v>12351</v>
      </c>
      <c r="B219" t="s">
        <v>1238</v>
      </c>
      <c r="C219" t="s">
        <v>1026</v>
      </c>
      <c r="D219">
        <v>94.64</v>
      </c>
      <c r="E219">
        <v>76</v>
      </c>
    </row>
    <row r="220" spans="1:5" x14ac:dyDescent="0.25">
      <c r="A220">
        <v>12352</v>
      </c>
      <c r="B220" t="s">
        <v>1239</v>
      </c>
      <c r="C220" t="s">
        <v>1018</v>
      </c>
      <c r="D220">
        <v>94.87</v>
      </c>
      <c r="E220">
        <v>81</v>
      </c>
    </row>
    <row r="221" spans="1:5" x14ac:dyDescent="0.25">
      <c r="A221">
        <v>12353</v>
      </c>
      <c r="B221" t="s">
        <v>1240</v>
      </c>
      <c r="C221" t="s">
        <v>1026</v>
      </c>
      <c r="D221">
        <v>57.34</v>
      </c>
      <c r="E221">
        <v>31</v>
      </c>
    </row>
    <row r="222" spans="1:5" x14ac:dyDescent="0.25">
      <c r="A222">
        <v>12354</v>
      </c>
      <c r="B222" t="s">
        <v>1241</v>
      </c>
      <c r="C222" t="s">
        <v>1031</v>
      </c>
      <c r="D222">
        <v>45.35</v>
      </c>
      <c r="E222">
        <v>21</v>
      </c>
    </row>
    <row r="223" spans="1:5" x14ac:dyDescent="0.25">
      <c r="A223">
        <v>12355</v>
      </c>
      <c r="B223" t="s">
        <v>1242</v>
      </c>
      <c r="C223" t="s">
        <v>1031</v>
      </c>
      <c r="D223">
        <v>62.08</v>
      </c>
      <c r="E223">
        <v>57</v>
      </c>
    </row>
    <row r="224" spans="1:5" x14ac:dyDescent="0.25">
      <c r="A224">
        <v>12356</v>
      </c>
      <c r="B224" t="s">
        <v>1243</v>
      </c>
      <c r="C224" t="s">
        <v>1018</v>
      </c>
      <c r="D224">
        <v>11.81</v>
      </c>
      <c r="E224">
        <v>10</v>
      </c>
    </row>
    <row r="225" spans="1:5" x14ac:dyDescent="0.25">
      <c r="A225">
        <v>12357</v>
      </c>
      <c r="B225" t="s">
        <v>1244</v>
      </c>
      <c r="C225" t="s">
        <v>1022</v>
      </c>
      <c r="D225">
        <v>12.54</v>
      </c>
      <c r="E225">
        <v>9</v>
      </c>
    </row>
    <row r="226" spans="1:5" x14ac:dyDescent="0.25">
      <c r="A226">
        <v>12358</v>
      </c>
      <c r="B226" t="s">
        <v>1245</v>
      </c>
      <c r="C226" t="s">
        <v>1018</v>
      </c>
      <c r="D226">
        <v>43.25</v>
      </c>
      <c r="E226">
        <v>28</v>
      </c>
    </row>
    <row r="227" spans="1:5" x14ac:dyDescent="0.25">
      <c r="A227">
        <v>12359</v>
      </c>
      <c r="B227" t="s">
        <v>1246</v>
      </c>
      <c r="C227" t="s">
        <v>1031</v>
      </c>
      <c r="D227">
        <v>87.16</v>
      </c>
      <c r="E227">
        <v>58</v>
      </c>
    </row>
    <row r="228" spans="1:5" x14ac:dyDescent="0.25">
      <c r="A228">
        <v>12360</v>
      </c>
      <c r="B228" t="s">
        <v>1247</v>
      </c>
      <c r="C228" t="s">
        <v>1031</v>
      </c>
      <c r="D228">
        <v>69.37</v>
      </c>
      <c r="E228">
        <v>63</v>
      </c>
    </row>
    <row r="229" spans="1:5" x14ac:dyDescent="0.25">
      <c r="A229">
        <v>12361</v>
      </c>
      <c r="B229" t="s">
        <v>1248</v>
      </c>
      <c r="C229" t="s">
        <v>1022</v>
      </c>
      <c r="D229">
        <v>37.06</v>
      </c>
      <c r="E229">
        <v>23</v>
      </c>
    </row>
    <row r="230" spans="1:5" x14ac:dyDescent="0.25">
      <c r="A230">
        <v>12362</v>
      </c>
      <c r="B230" t="s">
        <v>1249</v>
      </c>
      <c r="C230" t="s">
        <v>1031</v>
      </c>
      <c r="D230">
        <v>90.7</v>
      </c>
      <c r="E230">
        <v>54</v>
      </c>
    </row>
    <row r="231" spans="1:5" x14ac:dyDescent="0.25">
      <c r="A231">
        <v>12363</v>
      </c>
      <c r="B231" t="s">
        <v>1250</v>
      </c>
      <c r="C231" t="s">
        <v>1016</v>
      </c>
      <c r="D231">
        <v>63.42</v>
      </c>
      <c r="E231">
        <v>54</v>
      </c>
    </row>
    <row r="232" spans="1:5" x14ac:dyDescent="0.25">
      <c r="A232">
        <v>12364</v>
      </c>
      <c r="B232" t="s">
        <v>1251</v>
      </c>
      <c r="C232" t="s">
        <v>1026</v>
      </c>
      <c r="D232">
        <v>81.37</v>
      </c>
      <c r="E232">
        <v>73</v>
      </c>
    </row>
    <row r="233" spans="1:5" x14ac:dyDescent="0.25">
      <c r="A233">
        <v>12365</v>
      </c>
      <c r="B233" t="s">
        <v>1252</v>
      </c>
      <c r="C233" t="s">
        <v>1020</v>
      </c>
      <c r="D233">
        <v>10.59</v>
      </c>
      <c r="E233">
        <v>8</v>
      </c>
    </row>
    <row r="234" spans="1:5" x14ac:dyDescent="0.25">
      <c r="A234">
        <v>12366</v>
      </c>
      <c r="B234" t="s">
        <v>1253</v>
      </c>
      <c r="C234" t="s">
        <v>1031</v>
      </c>
      <c r="D234">
        <v>84.09</v>
      </c>
      <c r="E234">
        <v>52</v>
      </c>
    </row>
    <row r="235" spans="1:5" x14ac:dyDescent="0.25">
      <c r="A235">
        <v>12367</v>
      </c>
      <c r="B235" t="s">
        <v>1254</v>
      </c>
      <c r="C235" t="s">
        <v>1020</v>
      </c>
      <c r="D235">
        <v>73.819999999999993</v>
      </c>
      <c r="E235">
        <v>68</v>
      </c>
    </row>
    <row r="236" spans="1:5" x14ac:dyDescent="0.25">
      <c r="A236">
        <v>12368</v>
      </c>
      <c r="B236" t="s">
        <v>1255</v>
      </c>
      <c r="C236" t="s">
        <v>1018</v>
      </c>
      <c r="D236">
        <v>51.94</v>
      </c>
      <c r="E236">
        <v>31</v>
      </c>
    </row>
    <row r="237" spans="1:5" x14ac:dyDescent="0.25">
      <c r="A237">
        <v>12369</v>
      </c>
      <c r="B237" t="s">
        <v>1256</v>
      </c>
      <c r="C237" t="s">
        <v>1022</v>
      </c>
      <c r="D237">
        <v>93.14</v>
      </c>
      <c r="E237">
        <v>64</v>
      </c>
    </row>
    <row r="238" spans="1:5" x14ac:dyDescent="0.25">
      <c r="A238">
        <v>12370</v>
      </c>
      <c r="B238" t="s">
        <v>1257</v>
      </c>
      <c r="C238" t="s">
        <v>1022</v>
      </c>
      <c r="D238">
        <v>17.41</v>
      </c>
      <c r="E238">
        <v>9</v>
      </c>
    </row>
    <row r="239" spans="1:5" x14ac:dyDescent="0.25">
      <c r="A239">
        <v>12371</v>
      </c>
      <c r="B239" t="s">
        <v>1258</v>
      </c>
      <c r="C239" t="s">
        <v>1026</v>
      </c>
      <c r="D239">
        <v>44.22</v>
      </c>
      <c r="E239">
        <v>28</v>
      </c>
    </row>
    <row r="240" spans="1:5" x14ac:dyDescent="0.25">
      <c r="A240">
        <v>12372</v>
      </c>
      <c r="B240" t="s">
        <v>1259</v>
      </c>
      <c r="C240" t="s">
        <v>1020</v>
      </c>
      <c r="D240">
        <v>13.22</v>
      </c>
      <c r="E240">
        <v>11</v>
      </c>
    </row>
    <row r="241" spans="1:5" x14ac:dyDescent="0.25">
      <c r="A241">
        <v>12373</v>
      </c>
      <c r="B241" t="s">
        <v>1260</v>
      </c>
      <c r="C241" t="s">
        <v>1026</v>
      </c>
      <c r="D241">
        <v>89.69</v>
      </c>
      <c r="E241">
        <v>60</v>
      </c>
    </row>
    <row r="242" spans="1:5" x14ac:dyDescent="0.25">
      <c r="A242">
        <v>12374</v>
      </c>
      <c r="B242" s="8" t="s">
        <v>1262</v>
      </c>
      <c r="C242" s="8" t="s">
        <v>1261</v>
      </c>
      <c r="D242">
        <v>24.94</v>
      </c>
      <c r="E242">
        <v>22</v>
      </c>
    </row>
    <row r="243" spans="1:5" x14ac:dyDescent="0.25">
      <c r="A243">
        <v>12375</v>
      </c>
      <c r="B243" s="8" t="s">
        <v>1263</v>
      </c>
      <c r="C243" s="8" t="s">
        <v>1261</v>
      </c>
      <c r="D243">
        <v>59.77</v>
      </c>
      <c r="E243">
        <v>24</v>
      </c>
    </row>
    <row r="244" spans="1:5" x14ac:dyDescent="0.25">
      <c r="A244">
        <v>12376</v>
      </c>
      <c r="B244" s="8" t="s">
        <v>1265</v>
      </c>
      <c r="C244" s="8" t="s">
        <v>1264</v>
      </c>
      <c r="D244">
        <v>93.2</v>
      </c>
      <c r="E244">
        <v>53</v>
      </c>
    </row>
    <row r="245" spans="1:5" x14ac:dyDescent="0.25">
      <c r="A245">
        <v>12377</v>
      </c>
      <c r="B245" s="8" t="s">
        <v>1266</v>
      </c>
      <c r="C245" s="8" t="s">
        <v>1261</v>
      </c>
      <c r="D245">
        <v>62.65</v>
      </c>
      <c r="E245">
        <v>55</v>
      </c>
    </row>
    <row r="246" spans="1:5" x14ac:dyDescent="0.25">
      <c r="A246">
        <v>12378</v>
      </c>
      <c r="B246" s="8" t="s">
        <v>1267</v>
      </c>
      <c r="C246" s="8" t="s">
        <v>1264</v>
      </c>
      <c r="D246">
        <v>93.87</v>
      </c>
      <c r="E246">
        <v>73</v>
      </c>
    </row>
    <row r="247" spans="1:5" x14ac:dyDescent="0.25">
      <c r="A247">
        <v>12379</v>
      </c>
      <c r="B247" s="8" t="s">
        <v>1268</v>
      </c>
      <c r="C247" s="8" t="s">
        <v>1261</v>
      </c>
      <c r="D247">
        <v>47.59</v>
      </c>
      <c r="E247">
        <v>36</v>
      </c>
    </row>
    <row r="248" spans="1:5" x14ac:dyDescent="0.25">
      <c r="A248">
        <v>12380</v>
      </c>
      <c r="B248" s="8" t="s">
        <v>1269</v>
      </c>
      <c r="C248" s="8" t="s">
        <v>1264</v>
      </c>
      <c r="D248">
        <v>81.400000000000006</v>
      </c>
      <c r="E248">
        <v>56</v>
      </c>
    </row>
    <row r="249" spans="1:5" x14ac:dyDescent="0.25">
      <c r="A249">
        <v>12381</v>
      </c>
      <c r="B249" s="8" t="s">
        <v>1271</v>
      </c>
      <c r="C249" s="8" t="s">
        <v>1270</v>
      </c>
      <c r="D249">
        <v>17.940000000000001</v>
      </c>
      <c r="E249">
        <v>14</v>
      </c>
    </row>
    <row r="250" spans="1:5" x14ac:dyDescent="0.25">
      <c r="A250">
        <v>12382</v>
      </c>
      <c r="B250" s="8" t="s">
        <v>1272</v>
      </c>
      <c r="C250" s="8" t="s">
        <v>1264</v>
      </c>
      <c r="D250">
        <v>77.72</v>
      </c>
      <c r="E250">
        <v>71</v>
      </c>
    </row>
    <row r="251" spans="1:5" x14ac:dyDescent="0.25">
      <c r="A251">
        <v>12383</v>
      </c>
      <c r="B251" s="8" t="s">
        <v>1273</v>
      </c>
      <c r="C251" s="8" t="s">
        <v>1264</v>
      </c>
      <c r="D251">
        <v>73.06</v>
      </c>
      <c r="E251">
        <v>54</v>
      </c>
    </row>
    <row r="252" spans="1:5" x14ac:dyDescent="0.25">
      <c r="A252">
        <v>12384</v>
      </c>
      <c r="B252" s="8" t="s">
        <v>1274</v>
      </c>
      <c r="C252" s="8" t="s">
        <v>1261</v>
      </c>
      <c r="D252">
        <v>46.55</v>
      </c>
      <c r="E252">
        <v>38</v>
      </c>
    </row>
    <row r="253" spans="1:5" x14ac:dyDescent="0.25">
      <c r="A253">
        <v>12385</v>
      </c>
      <c r="B253" s="8" t="s">
        <v>1275</v>
      </c>
      <c r="C253" s="8" t="s">
        <v>1270</v>
      </c>
      <c r="D253">
        <v>35.19</v>
      </c>
      <c r="E253">
        <v>30</v>
      </c>
    </row>
    <row r="254" spans="1:5" x14ac:dyDescent="0.25">
      <c r="A254">
        <v>12386</v>
      </c>
      <c r="B254" s="8" t="s">
        <v>1276</v>
      </c>
      <c r="C254" s="8" t="s">
        <v>1264</v>
      </c>
      <c r="D254">
        <v>14.39</v>
      </c>
      <c r="E254">
        <v>13</v>
      </c>
    </row>
    <row r="255" spans="1:5" x14ac:dyDescent="0.25">
      <c r="A255">
        <v>12387</v>
      </c>
      <c r="B255" s="8" t="s">
        <v>1277</v>
      </c>
      <c r="C255" s="8" t="s">
        <v>1264</v>
      </c>
      <c r="D255">
        <v>23.75</v>
      </c>
      <c r="E255">
        <v>17</v>
      </c>
    </row>
    <row r="256" spans="1:5" x14ac:dyDescent="0.25">
      <c r="A256">
        <v>12388</v>
      </c>
      <c r="B256" s="8" t="s">
        <v>1278</v>
      </c>
      <c r="C256" s="8" t="s">
        <v>1264</v>
      </c>
      <c r="D256">
        <v>58.9</v>
      </c>
      <c r="E256">
        <v>25</v>
      </c>
    </row>
    <row r="257" spans="1:5" x14ac:dyDescent="0.25">
      <c r="A257">
        <v>12389</v>
      </c>
      <c r="B257" s="8" t="s">
        <v>1279</v>
      </c>
      <c r="C257" s="8" t="s">
        <v>1264</v>
      </c>
      <c r="D257">
        <v>32.619999999999997</v>
      </c>
      <c r="E257">
        <v>25</v>
      </c>
    </row>
    <row r="258" spans="1:5" x14ac:dyDescent="0.25">
      <c r="A258">
        <v>12390</v>
      </c>
      <c r="B258" s="8" t="s">
        <v>1280</v>
      </c>
      <c r="C258" s="8" t="s">
        <v>1264</v>
      </c>
      <c r="D258">
        <v>66.349999999999994</v>
      </c>
      <c r="E258">
        <v>61</v>
      </c>
    </row>
    <row r="259" spans="1:5" x14ac:dyDescent="0.25">
      <c r="A259">
        <v>12391</v>
      </c>
      <c r="B259" s="8" t="s">
        <v>1281</v>
      </c>
      <c r="C259" s="8" t="s">
        <v>1264</v>
      </c>
      <c r="D259">
        <v>25.91</v>
      </c>
      <c r="E259">
        <v>23</v>
      </c>
    </row>
    <row r="260" spans="1:5" x14ac:dyDescent="0.25">
      <c r="A260">
        <v>12392</v>
      </c>
      <c r="B260" s="8" t="s">
        <v>1282</v>
      </c>
      <c r="C260" s="8" t="s">
        <v>1264</v>
      </c>
      <c r="D260">
        <v>32.25</v>
      </c>
      <c r="E260">
        <v>27</v>
      </c>
    </row>
    <row r="261" spans="1:5" x14ac:dyDescent="0.25">
      <c r="A261">
        <v>12393</v>
      </c>
      <c r="B261" s="8" t="s">
        <v>1283</v>
      </c>
      <c r="C261" s="8" t="s">
        <v>1270</v>
      </c>
      <c r="D261">
        <v>65.94</v>
      </c>
      <c r="E261">
        <v>60</v>
      </c>
    </row>
    <row r="262" spans="1:5" x14ac:dyDescent="0.25">
      <c r="A262">
        <v>12394</v>
      </c>
      <c r="B262" s="8" t="s">
        <v>1284</v>
      </c>
      <c r="C262" s="8" t="s">
        <v>1264</v>
      </c>
      <c r="D262">
        <v>75.06</v>
      </c>
      <c r="E262">
        <v>57</v>
      </c>
    </row>
    <row r="263" spans="1:5" x14ac:dyDescent="0.25">
      <c r="A263">
        <v>12395</v>
      </c>
      <c r="B263" s="8" t="s">
        <v>1285</v>
      </c>
      <c r="C263" s="8" t="s">
        <v>1264</v>
      </c>
      <c r="D263">
        <v>16.45</v>
      </c>
      <c r="E263">
        <v>10</v>
      </c>
    </row>
    <row r="264" spans="1:5" x14ac:dyDescent="0.25">
      <c r="A264">
        <v>12396</v>
      </c>
      <c r="B264" s="8" t="s">
        <v>1286</v>
      </c>
      <c r="C264" s="8" t="s">
        <v>1264</v>
      </c>
      <c r="D264">
        <v>38.299999999999997</v>
      </c>
      <c r="E264">
        <v>24</v>
      </c>
    </row>
    <row r="265" spans="1:5" x14ac:dyDescent="0.25">
      <c r="A265">
        <v>12397</v>
      </c>
      <c r="B265" s="8" t="s">
        <v>1287</v>
      </c>
      <c r="C265" s="8" t="s">
        <v>1261</v>
      </c>
      <c r="D265">
        <v>22.24</v>
      </c>
      <c r="E265">
        <v>11</v>
      </c>
    </row>
    <row r="266" spans="1:5" x14ac:dyDescent="0.25">
      <c r="A266">
        <v>12398</v>
      </c>
      <c r="B266" s="8" t="s">
        <v>1288</v>
      </c>
      <c r="C266" s="8" t="s">
        <v>1264</v>
      </c>
      <c r="D266">
        <v>54.45</v>
      </c>
      <c r="E266">
        <v>30</v>
      </c>
    </row>
    <row r="267" spans="1:5" x14ac:dyDescent="0.25">
      <c r="A267">
        <v>12399</v>
      </c>
      <c r="B267" s="8" t="s">
        <v>1289</v>
      </c>
      <c r="C267" s="8" t="s">
        <v>1270</v>
      </c>
      <c r="D267">
        <v>98.4</v>
      </c>
      <c r="E267">
        <v>54</v>
      </c>
    </row>
    <row r="268" spans="1:5" x14ac:dyDescent="0.25">
      <c r="A268">
        <v>12400</v>
      </c>
      <c r="B268" s="8" t="s">
        <v>1290</v>
      </c>
      <c r="C268" s="8" t="s">
        <v>1261</v>
      </c>
      <c r="D268">
        <v>35.47</v>
      </c>
      <c r="E268">
        <v>21</v>
      </c>
    </row>
    <row r="269" spans="1:5" x14ac:dyDescent="0.25">
      <c r="A269">
        <v>12401</v>
      </c>
      <c r="B269" s="8" t="s">
        <v>1291</v>
      </c>
      <c r="C269" s="8" t="s">
        <v>1264</v>
      </c>
      <c r="D269">
        <v>74.599999999999994</v>
      </c>
      <c r="E269">
        <v>64</v>
      </c>
    </row>
    <row r="270" spans="1:5" x14ac:dyDescent="0.25">
      <c r="A270">
        <v>12402</v>
      </c>
      <c r="B270" s="8" t="s">
        <v>1292</v>
      </c>
      <c r="C270" s="8" t="s">
        <v>1261</v>
      </c>
      <c r="D270">
        <v>70.739999999999995</v>
      </c>
      <c r="E270">
        <v>64</v>
      </c>
    </row>
    <row r="271" spans="1:5" x14ac:dyDescent="0.25">
      <c r="A271">
        <v>12403</v>
      </c>
      <c r="B271" s="8" t="s">
        <v>1293</v>
      </c>
      <c r="C271" s="8" t="s">
        <v>1264</v>
      </c>
      <c r="D271">
        <v>35.54</v>
      </c>
      <c r="E271">
        <v>25</v>
      </c>
    </row>
    <row r="272" spans="1:5" x14ac:dyDescent="0.25">
      <c r="A272">
        <v>12404</v>
      </c>
      <c r="B272" s="8" t="s">
        <v>1294</v>
      </c>
      <c r="C272" s="8" t="s">
        <v>1264</v>
      </c>
      <c r="D272">
        <v>67.430000000000007</v>
      </c>
      <c r="E272">
        <v>53</v>
      </c>
    </row>
    <row r="273" spans="1:5" x14ac:dyDescent="0.25">
      <c r="A273">
        <v>12405</v>
      </c>
      <c r="B273" s="8" t="s">
        <v>1295</v>
      </c>
      <c r="C273" s="8" t="s">
        <v>1264</v>
      </c>
      <c r="D273">
        <v>21.12</v>
      </c>
      <c r="E273">
        <v>11</v>
      </c>
    </row>
    <row r="274" spans="1:5" x14ac:dyDescent="0.25">
      <c r="A274">
        <v>12406</v>
      </c>
      <c r="B274" s="8" t="s">
        <v>1296</v>
      </c>
      <c r="C274" s="8" t="s">
        <v>1264</v>
      </c>
      <c r="D274">
        <v>21.54</v>
      </c>
      <c r="E274">
        <v>10</v>
      </c>
    </row>
    <row r="275" spans="1:5" x14ac:dyDescent="0.25">
      <c r="A275">
        <v>12407</v>
      </c>
      <c r="B275" s="8" t="s">
        <v>1297</v>
      </c>
      <c r="C275" s="8" t="s">
        <v>1264</v>
      </c>
      <c r="D275">
        <v>12.03</v>
      </c>
      <c r="E275">
        <v>9</v>
      </c>
    </row>
    <row r="276" spans="1:5" x14ac:dyDescent="0.25">
      <c r="A276">
        <v>12408</v>
      </c>
      <c r="B276" s="8" t="s">
        <v>1298</v>
      </c>
      <c r="C276" s="8" t="s">
        <v>1270</v>
      </c>
      <c r="D276">
        <v>99.71</v>
      </c>
      <c r="E276">
        <v>93</v>
      </c>
    </row>
    <row r="277" spans="1:5" x14ac:dyDescent="0.25">
      <c r="A277">
        <v>12409</v>
      </c>
      <c r="B277" s="8" t="s">
        <v>1299</v>
      </c>
      <c r="C277" s="8" t="s">
        <v>1261</v>
      </c>
      <c r="D277">
        <v>47.97</v>
      </c>
      <c r="E277">
        <v>38</v>
      </c>
    </row>
    <row r="278" spans="1:5" x14ac:dyDescent="0.25">
      <c r="A278">
        <v>12410</v>
      </c>
      <c r="B278" s="8" t="s">
        <v>1300</v>
      </c>
      <c r="C278" s="8" t="s">
        <v>1264</v>
      </c>
      <c r="D278">
        <v>21.82</v>
      </c>
      <c r="E278">
        <v>9</v>
      </c>
    </row>
    <row r="279" spans="1:5" x14ac:dyDescent="0.25">
      <c r="A279">
        <v>12411</v>
      </c>
      <c r="B279" s="8" t="s">
        <v>1301</v>
      </c>
      <c r="C279" s="8" t="s">
        <v>1261</v>
      </c>
      <c r="D279">
        <v>95.42</v>
      </c>
      <c r="E279">
        <v>62</v>
      </c>
    </row>
    <row r="280" spans="1:5" x14ac:dyDescent="0.25">
      <c r="A280">
        <v>12412</v>
      </c>
      <c r="B280" s="8" t="s">
        <v>1302</v>
      </c>
      <c r="C280" s="8" t="s">
        <v>1261</v>
      </c>
      <c r="D280">
        <v>70.989999999999995</v>
      </c>
      <c r="E280">
        <v>61</v>
      </c>
    </row>
    <row r="281" spans="1:5" x14ac:dyDescent="0.25">
      <c r="A281">
        <v>12413</v>
      </c>
      <c r="B281" s="8" t="s">
        <v>1303</v>
      </c>
      <c r="C281" s="8" t="s">
        <v>1270</v>
      </c>
      <c r="D281">
        <v>44.02</v>
      </c>
      <c r="E281">
        <v>20</v>
      </c>
    </row>
    <row r="282" spans="1:5" x14ac:dyDescent="0.25">
      <c r="A282">
        <v>12414</v>
      </c>
      <c r="B282" s="8" t="s">
        <v>1304</v>
      </c>
      <c r="C282" s="8" t="s">
        <v>1270</v>
      </c>
      <c r="D282">
        <v>69.959999999999994</v>
      </c>
      <c r="E282">
        <v>55</v>
      </c>
    </row>
    <row r="283" spans="1:5" x14ac:dyDescent="0.25">
      <c r="A283">
        <v>12415</v>
      </c>
      <c r="B283" s="8" t="s">
        <v>1305</v>
      </c>
      <c r="C283" s="8" t="s">
        <v>1264</v>
      </c>
      <c r="D283">
        <v>37</v>
      </c>
      <c r="E283">
        <v>29</v>
      </c>
    </row>
    <row r="284" spans="1:5" x14ac:dyDescent="0.25">
      <c r="A284">
        <v>12416</v>
      </c>
      <c r="B284" s="8" t="s">
        <v>1306</v>
      </c>
      <c r="C284" s="8" t="s">
        <v>1264</v>
      </c>
      <c r="D284">
        <v>15.34</v>
      </c>
      <c r="E284">
        <v>13</v>
      </c>
    </row>
    <row r="285" spans="1:5" x14ac:dyDescent="0.25">
      <c r="A285">
        <v>12417</v>
      </c>
      <c r="B285" s="8" t="s">
        <v>1307</v>
      </c>
      <c r="C285" s="8" t="s">
        <v>1270</v>
      </c>
      <c r="D285">
        <v>99.83</v>
      </c>
      <c r="E285">
        <v>81</v>
      </c>
    </row>
    <row r="286" spans="1:5" x14ac:dyDescent="0.25">
      <c r="A286">
        <v>12418</v>
      </c>
      <c r="B286" s="8" t="s">
        <v>1308</v>
      </c>
      <c r="C286" s="8" t="s">
        <v>1264</v>
      </c>
      <c r="D286">
        <v>47.67</v>
      </c>
      <c r="E286">
        <v>25</v>
      </c>
    </row>
    <row r="287" spans="1:5" x14ac:dyDescent="0.25">
      <c r="A287">
        <v>12419</v>
      </c>
      <c r="B287" s="8" t="s">
        <v>1309</v>
      </c>
      <c r="C287" s="8" t="s">
        <v>1264</v>
      </c>
      <c r="D287">
        <v>66.680000000000007</v>
      </c>
      <c r="E287">
        <v>57</v>
      </c>
    </row>
    <row r="288" spans="1:5" x14ac:dyDescent="0.25">
      <c r="A288">
        <v>12420</v>
      </c>
      <c r="B288" s="8" t="s">
        <v>1310</v>
      </c>
      <c r="C288" s="8" t="s">
        <v>1270</v>
      </c>
      <c r="D288">
        <v>74.86</v>
      </c>
      <c r="E288">
        <v>58</v>
      </c>
    </row>
    <row r="289" spans="1:5" x14ac:dyDescent="0.25">
      <c r="A289">
        <v>12421</v>
      </c>
      <c r="B289" s="8" t="s">
        <v>1311</v>
      </c>
      <c r="C289" s="8" t="s">
        <v>1270</v>
      </c>
      <c r="D289">
        <v>23.75</v>
      </c>
      <c r="E289">
        <v>9</v>
      </c>
    </row>
    <row r="290" spans="1:5" x14ac:dyDescent="0.25">
      <c r="A290">
        <v>12422</v>
      </c>
      <c r="B290" s="8" t="s">
        <v>1312</v>
      </c>
      <c r="C290" s="8" t="s">
        <v>1264</v>
      </c>
      <c r="D290">
        <v>48.51</v>
      </c>
      <c r="E290">
        <v>31</v>
      </c>
    </row>
    <row r="291" spans="1:5" x14ac:dyDescent="0.25">
      <c r="A291">
        <v>12423</v>
      </c>
      <c r="B291" s="8" t="s">
        <v>1313</v>
      </c>
      <c r="C291" s="8" t="s">
        <v>1264</v>
      </c>
      <c r="D291">
        <v>94.88</v>
      </c>
      <c r="E291">
        <v>55</v>
      </c>
    </row>
    <row r="292" spans="1:5" x14ac:dyDescent="0.25">
      <c r="A292">
        <v>12424</v>
      </c>
      <c r="B292" s="8" t="s">
        <v>1314</v>
      </c>
      <c r="C292" s="8" t="s">
        <v>1261</v>
      </c>
      <c r="D292">
        <v>40.299999999999997</v>
      </c>
      <c r="E292">
        <v>30</v>
      </c>
    </row>
    <row r="293" spans="1:5" x14ac:dyDescent="0.25">
      <c r="A293">
        <v>12425</v>
      </c>
      <c r="B293" s="8" t="s">
        <v>1315</v>
      </c>
      <c r="C293" s="8" t="s">
        <v>1261</v>
      </c>
      <c r="D293">
        <v>27.85</v>
      </c>
      <c r="E293">
        <v>25</v>
      </c>
    </row>
    <row r="294" spans="1:5" x14ac:dyDescent="0.25">
      <c r="A294">
        <v>12426</v>
      </c>
      <c r="B294" s="8" t="s">
        <v>1316</v>
      </c>
      <c r="C294" s="8" t="s">
        <v>1264</v>
      </c>
      <c r="D294">
        <v>62.48</v>
      </c>
      <c r="E294">
        <v>54</v>
      </c>
    </row>
    <row r="295" spans="1:5" x14ac:dyDescent="0.25">
      <c r="A295">
        <v>12427</v>
      </c>
      <c r="B295" s="8" t="s">
        <v>1317</v>
      </c>
      <c r="C295" s="8" t="s">
        <v>1270</v>
      </c>
      <c r="D295">
        <v>36.36</v>
      </c>
      <c r="E295">
        <v>30</v>
      </c>
    </row>
    <row r="296" spans="1:5" x14ac:dyDescent="0.25">
      <c r="A296">
        <v>12428</v>
      </c>
      <c r="B296" s="8" t="s">
        <v>1318</v>
      </c>
      <c r="C296" s="8" t="s">
        <v>1264</v>
      </c>
      <c r="D296">
        <v>18.11</v>
      </c>
      <c r="E296">
        <v>9</v>
      </c>
    </row>
    <row r="297" spans="1:5" x14ac:dyDescent="0.25">
      <c r="A297">
        <v>12429</v>
      </c>
      <c r="B297" s="8" t="s">
        <v>1319</v>
      </c>
      <c r="C297" s="8" t="s">
        <v>1264</v>
      </c>
      <c r="D297">
        <v>51.92</v>
      </c>
      <c r="E297">
        <v>44</v>
      </c>
    </row>
    <row r="298" spans="1:5" x14ac:dyDescent="0.25">
      <c r="A298">
        <v>12430</v>
      </c>
      <c r="B298" s="8" t="s">
        <v>1320</v>
      </c>
      <c r="C298" s="8" t="s">
        <v>1261</v>
      </c>
      <c r="D298">
        <v>28.84</v>
      </c>
      <c r="E298">
        <v>20</v>
      </c>
    </row>
    <row r="299" spans="1:5" x14ac:dyDescent="0.25">
      <c r="A299">
        <v>12431</v>
      </c>
      <c r="B299" s="8" t="s">
        <v>1321</v>
      </c>
      <c r="C299" s="8" t="s">
        <v>1264</v>
      </c>
      <c r="D299">
        <v>78.38</v>
      </c>
      <c r="E299">
        <v>50</v>
      </c>
    </row>
    <row r="300" spans="1:5" x14ac:dyDescent="0.25">
      <c r="A300">
        <v>12432</v>
      </c>
      <c r="B300" s="8" t="s">
        <v>1322</v>
      </c>
      <c r="C300" s="8" t="s">
        <v>1264</v>
      </c>
      <c r="D300">
        <v>60.01</v>
      </c>
      <c r="E300">
        <v>50</v>
      </c>
    </row>
    <row r="301" spans="1:5" x14ac:dyDescent="0.25">
      <c r="A301">
        <v>12433</v>
      </c>
      <c r="B301" s="8" t="s">
        <v>1323</v>
      </c>
      <c r="C301" s="8" t="s">
        <v>1264</v>
      </c>
      <c r="D301">
        <v>88.61</v>
      </c>
      <c r="E301">
        <v>55</v>
      </c>
    </row>
    <row r="302" spans="1:5" x14ac:dyDescent="0.25">
      <c r="A302">
        <v>12434</v>
      </c>
      <c r="B302" s="8" t="s">
        <v>1324</v>
      </c>
      <c r="C302" s="8" t="s">
        <v>1270</v>
      </c>
      <c r="D302">
        <v>99.82</v>
      </c>
      <c r="E302">
        <v>53</v>
      </c>
    </row>
    <row r="303" spans="1:5" x14ac:dyDescent="0.25">
      <c r="A303">
        <v>12435</v>
      </c>
      <c r="B303" s="8" t="s">
        <v>1325</v>
      </c>
      <c r="C303" s="8" t="s">
        <v>1264</v>
      </c>
      <c r="D303">
        <v>39.01</v>
      </c>
      <c r="E303">
        <v>25</v>
      </c>
    </row>
    <row r="304" spans="1:5" x14ac:dyDescent="0.25">
      <c r="A304">
        <v>12436</v>
      </c>
      <c r="B304" s="8" t="s">
        <v>1326</v>
      </c>
      <c r="C304" s="8" t="s">
        <v>1264</v>
      </c>
      <c r="D304">
        <v>48.61</v>
      </c>
      <c r="E304">
        <v>26</v>
      </c>
    </row>
    <row r="305" spans="1:5" x14ac:dyDescent="0.25">
      <c r="A305">
        <v>12437</v>
      </c>
      <c r="B305" s="8" t="s">
        <v>1327</v>
      </c>
      <c r="C305" s="8" t="s">
        <v>1261</v>
      </c>
      <c r="D305">
        <v>51.19</v>
      </c>
      <c r="E305">
        <v>21</v>
      </c>
    </row>
    <row r="306" spans="1:5" x14ac:dyDescent="0.25">
      <c r="A306">
        <v>12438</v>
      </c>
      <c r="B306" s="8" t="s">
        <v>1328</v>
      </c>
      <c r="C306" s="8" t="s">
        <v>1261</v>
      </c>
      <c r="D306">
        <v>14.96</v>
      </c>
      <c r="E306">
        <v>9</v>
      </c>
    </row>
    <row r="307" spans="1:5" x14ac:dyDescent="0.25">
      <c r="A307">
        <v>12439</v>
      </c>
      <c r="B307" s="8" t="s">
        <v>1329</v>
      </c>
      <c r="C307" s="8" t="s">
        <v>1264</v>
      </c>
      <c r="D307">
        <v>72.2</v>
      </c>
      <c r="E307">
        <v>63</v>
      </c>
    </row>
    <row r="308" spans="1:5" x14ac:dyDescent="0.25">
      <c r="A308">
        <v>12440</v>
      </c>
      <c r="B308" s="8" t="s">
        <v>1330</v>
      </c>
      <c r="C308" s="8" t="s">
        <v>1270</v>
      </c>
      <c r="D308">
        <v>40.229999999999997</v>
      </c>
      <c r="E308">
        <v>23</v>
      </c>
    </row>
    <row r="309" spans="1:5" x14ac:dyDescent="0.25">
      <c r="A309">
        <v>12441</v>
      </c>
      <c r="B309" s="8" t="s">
        <v>1331</v>
      </c>
      <c r="C309" s="8" t="s">
        <v>1264</v>
      </c>
      <c r="D309">
        <v>88.79</v>
      </c>
      <c r="E309">
        <v>66</v>
      </c>
    </row>
    <row r="310" spans="1:5" x14ac:dyDescent="0.25">
      <c r="A310">
        <v>12442</v>
      </c>
      <c r="B310" s="8" t="s">
        <v>1332</v>
      </c>
      <c r="C310" s="8" t="s">
        <v>1264</v>
      </c>
      <c r="D310">
        <v>26.48</v>
      </c>
      <c r="E310">
        <v>11</v>
      </c>
    </row>
    <row r="311" spans="1:5" x14ac:dyDescent="0.25">
      <c r="A311">
        <v>12443</v>
      </c>
      <c r="B311" s="8" t="s">
        <v>1333</v>
      </c>
      <c r="C311" s="8" t="s">
        <v>1264</v>
      </c>
      <c r="D311">
        <v>81.91</v>
      </c>
      <c r="E311">
        <v>56</v>
      </c>
    </row>
    <row r="312" spans="1:5" x14ac:dyDescent="0.25">
      <c r="A312">
        <v>12444</v>
      </c>
      <c r="B312" s="8" t="s">
        <v>1334</v>
      </c>
      <c r="C312" s="8" t="s">
        <v>1261</v>
      </c>
      <c r="D312">
        <v>79.930000000000007</v>
      </c>
      <c r="E312">
        <v>56</v>
      </c>
    </row>
    <row r="313" spans="1:5" x14ac:dyDescent="0.25">
      <c r="A313">
        <v>12445</v>
      </c>
      <c r="B313" s="8" t="s">
        <v>1335</v>
      </c>
      <c r="C313" s="8" t="s">
        <v>1261</v>
      </c>
      <c r="D313">
        <v>69.33</v>
      </c>
      <c r="E313">
        <v>63</v>
      </c>
    </row>
    <row r="314" spans="1:5" x14ac:dyDescent="0.25">
      <c r="A314">
        <v>12446</v>
      </c>
      <c r="B314" s="8" t="s">
        <v>1336</v>
      </c>
      <c r="C314" s="8" t="s">
        <v>1264</v>
      </c>
      <c r="D314">
        <v>14.23</v>
      </c>
      <c r="E314">
        <v>9</v>
      </c>
    </row>
    <row r="315" spans="1:5" x14ac:dyDescent="0.25">
      <c r="A315">
        <v>12447</v>
      </c>
      <c r="B315" s="8" t="s">
        <v>1337</v>
      </c>
      <c r="C315" s="8" t="s">
        <v>1264</v>
      </c>
      <c r="D315">
        <v>15.55</v>
      </c>
      <c r="E315">
        <v>9</v>
      </c>
    </row>
    <row r="316" spans="1:5" x14ac:dyDescent="0.25">
      <c r="A316">
        <v>12448</v>
      </c>
      <c r="B316" s="8" t="s">
        <v>1338</v>
      </c>
      <c r="C316" s="8" t="s">
        <v>1261</v>
      </c>
      <c r="D316">
        <v>78.13</v>
      </c>
      <c r="E316">
        <v>69</v>
      </c>
    </row>
    <row r="317" spans="1:5" x14ac:dyDescent="0.25">
      <c r="A317">
        <v>12449</v>
      </c>
      <c r="B317" s="8" t="s">
        <v>1339</v>
      </c>
      <c r="C317" s="8" t="s">
        <v>1264</v>
      </c>
      <c r="D317">
        <v>99.37</v>
      </c>
      <c r="E317">
        <v>68</v>
      </c>
    </row>
    <row r="318" spans="1:5" x14ac:dyDescent="0.25">
      <c r="A318">
        <v>12450</v>
      </c>
      <c r="B318" s="8" t="s">
        <v>1340</v>
      </c>
      <c r="C318" s="8" t="s">
        <v>1261</v>
      </c>
      <c r="D318">
        <v>21.08</v>
      </c>
      <c r="E318">
        <v>8</v>
      </c>
    </row>
    <row r="319" spans="1:5" x14ac:dyDescent="0.25">
      <c r="A319">
        <v>12451</v>
      </c>
      <c r="B319" s="8" t="s">
        <v>1341</v>
      </c>
      <c r="C319" s="8" t="s">
        <v>1264</v>
      </c>
      <c r="D319">
        <v>74.790000000000006</v>
      </c>
      <c r="E319">
        <v>51</v>
      </c>
    </row>
    <row r="320" spans="1:5" x14ac:dyDescent="0.25">
      <c r="A320">
        <v>12452</v>
      </c>
      <c r="B320" s="8" t="s">
        <v>1342</v>
      </c>
      <c r="C320" s="8" t="s">
        <v>1264</v>
      </c>
      <c r="D320">
        <v>29.67</v>
      </c>
      <c r="E320">
        <v>11</v>
      </c>
    </row>
    <row r="321" spans="1:5" x14ac:dyDescent="0.25">
      <c r="A321">
        <v>12453</v>
      </c>
      <c r="B321" s="8" t="s">
        <v>1343</v>
      </c>
      <c r="C321" s="8" t="s">
        <v>1264</v>
      </c>
      <c r="D321">
        <v>44.07</v>
      </c>
      <c r="E321">
        <v>24</v>
      </c>
    </row>
    <row r="322" spans="1:5" x14ac:dyDescent="0.25">
      <c r="A322">
        <v>12454</v>
      </c>
      <c r="B322" s="8" t="s">
        <v>1344</v>
      </c>
      <c r="C322" s="8" t="s">
        <v>1264</v>
      </c>
      <c r="D322">
        <v>22.93</v>
      </c>
      <c r="E322">
        <v>18</v>
      </c>
    </row>
    <row r="323" spans="1:5" x14ac:dyDescent="0.25">
      <c r="A323">
        <v>12455</v>
      </c>
      <c r="B323" s="8" t="s">
        <v>1345</v>
      </c>
      <c r="C323" s="8" t="s">
        <v>1264</v>
      </c>
      <c r="D323">
        <v>39.42</v>
      </c>
      <c r="E323">
        <v>23</v>
      </c>
    </row>
    <row r="324" spans="1:5" x14ac:dyDescent="0.25">
      <c r="A324">
        <v>12456</v>
      </c>
      <c r="B324" s="8" t="s">
        <v>1346</v>
      </c>
      <c r="C324" s="8" t="s">
        <v>1264</v>
      </c>
      <c r="D324">
        <v>15.26</v>
      </c>
      <c r="E324">
        <v>8</v>
      </c>
    </row>
    <row r="325" spans="1:5" x14ac:dyDescent="0.25">
      <c r="A325">
        <v>12457</v>
      </c>
      <c r="B325" s="8" t="s">
        <v>1347</v>
      </c>
      <c r="C325" s="8" t="s">
        <v>1261</v>
      </c>
      <c r="D325">
        <v>61.77</v>
      </c>
      <c r="E325">
        <v>51</v>
      </c>
    </row>
    <row r="326" spans="1:5" x14ac:dyDescent="0.25">
      <c r="A326">
        <v>12458</v>
      </c>
      <c r="B326" s="8" t="s">
        <v>1348</v>
      </c>
      <c r="C326" s="8" t="s">
        <v>1270</v>
      </c>
      <c r="D326">
        <v>21.52</v>
      </c>
      <c r="E326">
        <v>16</v>
      </c>
    </row>
    <row r="327" spans="1:5" x14ac:dyDescent="0.25">
      <c r="A327">
        <v>12459</v>
      </c>
      <c r="B327" s="8" t="s">
        <v>1349</v>
      </c>
      <c r="C327" s="8" t="s">
        <v>1264</v>
      </c>
      <c r="D327">
        <v>97.74</v>
      </c>
      <c r="E327">
        <v>75</v>
      </c>
    </row>
    <row r="328" spans="1:5" x14ac:dyDescent="0.25">
      <c r="A328">
        <v>12460</v>
      </c>
      <c r="B328" s="8" t="s">
        <v>1350</v>
      </c>
      <c r="C328" s="8" t="s">
        <v>1264</v>
      </c>
      <c r="D328">
        <v>99.78</v>
      </c>
      <c r="E328">
        <v>70</v>
      </c>
    </row>
    <row r="329" spans="1:5" x14ac:dyDescent="0.25">
      <c r="A329">
        <v>12461</v>
      </c>
      <c r="B329" s="8" t="s">
        <v>1351</v>
      </c>
      <c r="C329" s="8" t="s">
        <v>1264</v>
      </c>
      <c r="D329">
        <v>94.26</v>
      </c>
      <c r="E329">
        <v>80</v>
      </c>
    </row>
    <row r="330" spans="1:5" x14ac:dyDescent="0.25">
      <c r="A330">
        <v>12462</v>
      </c>
      <c r="B330" s="8" t="s">
        <v>1352</v>
      </c>
      <c r="C330" s="8" t="s">
        <v>1264</v>
      </c>
      <c r="D330">
        <v>51.13</v>
      </c>
      <c r="E330">
        <v>29</v>
      </c>
    </row>
    <row r="331" spans="1:5" x14ac:dyDescent="0.25">
      <c r="A331">
        <v>12463</v>
      </c>
      <c r="B331" s="8" t="s">
        <v>1353</v>
      </c>
      <c r="C331" s="8" t="s">
        <v>1264</v>
      </c>
      <c r="D331">
        <v>36.36</v>
      </c>
      <c r="E331">
        <v>23</v>
      </c>
    </row>
    <row r="332" spans="1:5" x14ac:dyDescent="0.25">
      <c r="A332">
        <v>12464</v>
      </c>
      <c r="B332" s="8" t="s">
        <v>1354</v>
      </c>
      <c r="C332" s="8" t="s">
        <v>1261</v>
      </c>
      <c r="D332">
        <v>22.02</v>
      </c>
      <c r="E332">
        <v>14</v>
      </c>
    </row>
    <row r="333" spans="1:5" x14ac:dyDescent="0.25">
      <c r="A333">
        <v>12465</v>
      </c>
      <c r="B333" s="8" t="s">
        <v>1355</v>
      </c>
      <c r="C333" s="8" t="s">
        <v>1264</v>
      </c>
      <c r="D333">
        <v>32.9</v>
      </c>
      <c r="E333">
        <v>22</v>
      </c>
    </row>
    <row r="334" spans="1:5" x14ac:dyDescent="0.25">
      <c r="A334">
        <v>12466</v>
      </c>
      <c r="B334" s="8" t="s">
        <v>1356</v>
      </c>
      <c r="C334" s="8" t="s">
        <v>1264</v>
      </c>
      <c r="D334">
        <v>77.02</v>
      </c>
      <c r="E334">
        <v>63</v>
      </c>
    </row>
    <row r="335" spans="1:5" x14ac:dyDescent="0.25">
      <c r="A335">
        <v>12467</v>
      </c>
      <c r="B335" s="8" t="s">
        <v>1357</v>
      </c>
      <c r="C335" s="8" t="s">
        <v>1261</v>
      </c>
      <c r="D335">
        <v>23.48</v>
      </c>
      <c r="E335">
        <v>15</v>
      </c>
    </row>
    <row r="336" spans="1:5" x14ac:dyDescent="0.25">
      <c r="A336">
        <v>12468</v>
      </c>
      <c r="B336" s="8" t="s">
        <v>1358</v>
      </c>
      <c r="C336" s="8" t="s">
        <v>1264</v>
      </c>
      <c r="D336">
        <v>14.7</v>
      </c>
      <c r="E336">
        <v>13</v>
      </c>
    </row>
    <row r="337" spans="1:5" x14ac:dyDescent="0.25">
      <c r="A337">
        <v>12469</v>
      </c>
      <c r="B337" s="8" t="s">
        <v>1359</v>
      </c>
      <c r="C337" s="8" t="s">
        <v>1264</v>
      </c>
      <c r="D337">
        <v>28.45</v>
      </c>
      <c r="E337">
        <v>14</v>
      </c>
    </row>
    <row r="338" spans="1:5" x14ac:dyDescent="0.25">
      <c r="A338">
        <v>12470</v>
      </c>
      <c r="B338" s="8" t="s">
        <v>1360</v>
      </c>
      <c r="C338" s="8" t="s">
        <v>1264</v>
      </c>
      <c r="D338">
        <v>76.400000000000006</v>
      </c>
      <c r="E338">
        <v>56</v>
      </c>
    </row>
    <row r="339" spans="1:5" x14ac:dyDescent="0.25">
      <c r="A339">
        <v>12471</v>
      </c>
      <c r="B339" s="8" t="s">
        <v>1361</v>
      </c>
      <c r="C339" s="8" t="s">
        <v>1270</v>
      </c>
      <c r="D339">
        <v>57.95</v>
      </c>
      <c r="E339">
        <v>42</v>
      </c>
    </row>
    <row r="340" spans="1:5" x14ac:dyDescent="0.25">
      <c r="A340">
        <v>12472</v>
      </c>
      <c r="B340" s="8" t="s">
        <v>1362</v>
      </c>
      <c r="C340" s="8" t="s">
        <v>1264</v>
      </c>
      <c r="D340">
        <v>47.65</v>
      </c>
      <c r="E340">
        <v>21</v>
      </c>
    </row>
    <row r="341" spans="1:5" x14ac:dyDescent="0.25">
      <c r="A341">
        <v>12473</v>
      </c>
      <c r="B341" s="8" t="s">
        <v>1363</v>
      </c>
      <c r="C341" s="8" t="s">
        <v>1264</v>
      </c>
      <c r="D341">
        <v>42.82</v>
      </c>
      <c r="E341">
        <v>28</v>
      </c>
    </row>
    <row r="342" spans="1:5" x14ac:dyDescent="0.25">
      <c r="A342">
        <v>12474</v>
      </c>
      <c r="B342" s="8" t="s">
        <v>1364</v>
      </c>
      <c r="C342" s="8" t="s">
        <v>1270</v>
      </c>
      <c r="D342">
        <v>48.09</v>
      </c>
      <c r="E342">
        <v>34</v>
      </c>
    </row>
    <row r="343" spans="1:5" x14ac:dyDescent="0.25">
      <c r="A343">
        <v>12475</v>
      </c>
      <c r="B343" s="8" t="s">
        <v>1365</v>
      </c>
      <c r="C343" s="8" t="s">
        <v>1261</v>
      </c>
      <c r="D343">
        <v>55.97</v>
      </c>
      <c r="E343">
        <v>33</v>
      </c>
    </row>
    <row r="344" spans="1:5" x14ac:dyDescent="0.25">
      <c r="A344">
        <v>12476</v>
      </c>
      <c r="B344" s="8" t="s">
        <v>1366</v>
      </c>
      <c r="C344" s="8" t="s">
        <v>1264</v>
      </c>
      <c r="D344">
        <v>76.900000000000006</v>
      </c>
      <c r="E344">
        <v>58</v>
      </c>
    </row>
    <row r="345" spans="1:5" x14ac:dyDescent="0.25">
      <c r="A345">
        <v>12477</v>
      </c>
      <c r="B345" s="8" t="s">
        <v>1367</v>
      </c>
      <c r="C345" s="8" t="s">
        <v>1270</v>
      </c>
      <c r="D345">
        <v>97.03</v>
      </c>
      <c r="E345">
        <v>82</v>
      </c>
    </row>
    <row r="346" spans="1:5" x14ac:dyDescent="0.25">
      <c r="A346">
        <v>12478</v>
      </c>
      <c r="B346" s="8" t="s">
        <v>1368</v>
      </c>
      <c r="C346" s="8" t="s">
        <v>1270</v>
      </c>
      <c r="D346">
        <v>44.65</v>
      </c>
      <c r="E346">
        <v>21</v>
      </c>
    </row>
    <row r="347" spans="1:5" x14ac:dyDescent="0.25">
      <c r="A347">
        <v>12479</v>
      </c>
      <c r="B347" s="8" t="s">
        <v>1369</v>
      </c>
      <c r="C347" s="8" t="s">
        <v>1264</v>
      </c>
      <c r="D347">
        <v>77.930000000000007</v>
      </c>
      <c r="E347">
        <v>56</v>
      </c>
    </row>
    <row r="348" spans="1:5" x14ac:dyDescent="0.25">
      <c r="A348">
        <v>12480</v>
      </c>
      <c r="B348" s="8" t="s">
        <v>1370</v>
      </c>
      <c r="C348" s="8" t="s">
        <v>1270</v>
      </c>
      <c r="D348">
        <v>71.95</v>
      </c>
      <c r="E348">
        <v>53</v>
      </c>
    </row>
    <row r="349" spans="1:5" x14ac:dyDescent="0.25">
      <c r="A349">
        <v>12481</v>
      </c>
      <c r="B349" s="8" t="s">
        <v>1371</v>
      </c>
      <c r="C349" s="8" t="s">
        <v>1261</v>
      </c>
      <c r="D349">
        <v>89.25</v>
      </c>
      <c r="E349">
        <v>63</v>
      </c>
    </row>
    <row r="350" spans="1:5" x14ac:dyDescent="0.25">
      <c r="A350">
        <v>12482</v>
      </c>
      <c r="B350" s="8" t="s">
        <v>1372</v>
      </c>
      <c r="C350" s="8" t="s">
        <v>1264</v>
      </c>
      <c r="D350">
        <v>26.02</v>
      </c>
      <c r="E350">
        <v>22</v>
      </c>
    </row>
    <row r="351" spans="1:5" x14ac:dyDescent="0.25">
      <c r="A351">
        <v>12483</v>
      </c>
      <c r="B351" s="8" t="s">
        <v>1373</v>
      </c>
      <c r="C351" s="8" t="s">
        <v>1264</v>
      </c>
      <c r="D351">
        <v>13.5</v>
      </c>
      <c r="E351">
        <v>9</v>
      </c>
    </row>
    <row r="352" spans="1:5" x14ac:dyDescent="0.25">
      <c r="A352">
        <v>12484</v>
      </c>
      <c r="B352" s="8" t="s">
        <v>1374</v>
      </c>
      <c r="C352" s="8" t="s">
        <v>1264</v>
      </c>
      <c r="D352">
        <v>99.3</v>
      </c>
      <c r="E352">
        <v>85</v>
      </c>
    </row>
    <row r="353" spans="1:5" x14ac:dyDescent="0.25">
      <c r="A353">
        <v>12485</v>
      </c>
      <c r="B353" s="8" t="s">
        <v>1375</v>
      </c>
      <c r="C353" s="8" t="s">
        <v>1264</v>
      </c>
      <c r="D353">
        <v>51.69</v>
      </c>
      <c r="E353">
        <v>21</v>
      </c>
    </row>
    <row r="354" spans="1:5" x14ac:dyDescent="0.25">
      <c r="A354">
        <v>12486</v>
      </c>
      <c r="B354" s="8" t="s">
        <v>1376</v>
      </c>
      <c r="C354" s="8" t="s">
        <v>1264</v>
      </c>
      <c r="D354">
        <v>54.73</v>
      </c>
      <c r="E354">
        <v>36</v>
      </c>
    </row>
    <row r="355" spans="1:5" x14ac:dyDescent="0.25">
      <c r="A355">
        <v>12487</v>
      </c>
      <c r="B355" s="8" t="s">
        <v>1377</v>
      </c>
      <c r="C355" s="8" t="s">
        <v>1264</v>
      </c>
      <c r="D355">
        <v>27</v>
      </c>
      <c r="E355">
        <v>26</v>
      </c>
    </row>
    <row r="356" spans="1:5" x14ac:dyDescent="0.25">
      <c r="A356">
        <v>12488</v>
      </c>
      <c r="B356" s="8" t="s">
        <v>1378</v>
      </c>
      <c r="C356" s="8" t="s">
        <v>1261</v>
      </c>
      <c r="D356">
        <v>30.24</v>
      </c>
      <c r="E356">
        <v>23</v>
      </c>
    </row>
    <row r="357" spans="1:5" x14ac:dyDescent="0.25">
      <c r="A357">
        <v>12489</v>
      </c>
      <c r="B357" s="8" t="s">
        <v>1379</v>
      </c>
      <c r="C357" s="8" t="s">
        <v>1264</v>
      </c>
      <c r="D357">
        <v>89.14</v>
      </c>
      <c r="E357">
        <v>77</v>
      </c>
    </row>
    <row r="358" spans="1:5" x14ac:dyDescent="0.25">
      <c r="A358">
        <v>12490</v>
      </c>
      <c r="B358" s="8" t="s">
        <v>1380</v>
      </c>
      <c r="C358" s="8" t="s">
        <v>1261</v>
      </c>
      <c r="D358">
        <v>37.549999999999997</v>
      </c>
      <c r="E358">
        <v>28</v>
      </c>
    </row>
    <row r="359" spans="1:5" x14ac:dyDescent="0.25">
      <c r="A359">
        <v>12491</v>
      </c>
      <c r="B359" s="8" t="s">
        <v>1381</v>
      </c>
      <c r="C359" s="8" t="s">
        <v>1264</v>
      </c>
      <c r="D359">
        <v>95.44</v>
      </c>
      <c r="E359">
        <v>68</v>
      </c>
    </row>
    <row r="360" spans="1:5" x14ac:dyDescent="0.25">
      <c r="A360">
        <v>12492</v>
      </c>
      <c r="B360" s="8" t="s">
        <v>1382</v>
      </c>
      <c r="C360" s="8" t="s">
        <v>1264</v>
      </c>
      <c r="D360">
        <v>27.5</v>
      </c>
      <c r="E360">
        <v>15</v>
      </c>
    </row>
    <row r="361" spans="1:5" x14ac:dyDescent="0.25">
      <c r="A361">
        <v>12493</v>
      </c>
      <c r="B361" s="8" t="s">
        <v>1383</v>
      </c>
      <c r="C361" s="8" t="s">
        <v>1270</v>
      </c>
      <c r="D361">
        <v>74.97</v>
      </c>
      <c r="E361">
        <v>59</v>
      </c>
    </row>
    <row r="362" spans="1:5" x14ac:dyDescent="0.25">
      <c r="A362">
        <v>12494</v>
      </c>
      <c r="B362" s="8" t="s">
        <v>1384</v>
      </c>
      <c r="C362" s="8" t="s">
        <v>1261</v>
      </c>
      <c r="D362">
        <v>80.959999999999994</v>
      </c>
      <c r="E362">
        <v>69</v>
      </c>
    </row>
    <row r="363" spans="1:5" x14ac:dyDescent="0.25">
      <c r="A363">
        <v>12495</v>
      </c>
      <c r="B363" s="8" t="s">
        <v>1385</v>
      </c>
      <c r="C363" s="8" t="s">
        <v>1261</v>
      </c>
      <c r="D363">
        <v>94.47</v>
      </c>
      <c r="E363">
        <v>73</v>
      </c>
    </row>
    <row r="364" spans="1:5" x14ac:dyDescent="0.25">
      <c r="A364">
        <v>12496</v>
      </c>
      <c r="B364" s="8" t="s">
        <v>1386</v>
      </c>
      <c r="C364" s="8" t="s">
        <v>1264</v>
      </c>
      <c r="D364">
        <v>99.79</v>
      </c>
      <c r="E364">
        <v>75</v>
      </c>
    </row>
    <row r="365" spans="1:5" x14ac:dyDescent="0.25">
      <c r="A365">
        <v>12497</v>
      </c>
      <c r="B365" s="8" t="s">
        <v>1387</v>
      </c>
      <c r="C365" s="8" t="s">
        <v>1264</v>
      </c>
      <c r="D365">
        <v>73.22</v>
      </c>
      <c r="E365">
        <v>64</v>
      </c>
    </row>
    <row r="366" spans="1:5" x14ac:dyDescent="0.25">
      <c r="A366">
        <v>12498</v>
      </c>
      <c r="B366" s="8" t="s">
        <v>1388</v>
      </c>
      <c r="C366" s="8" t="s">
        <v>1261</v>
      </c>
      <c r="D366">
        <v>41.24</v>
      </c>
      <c r="E366">
        <v>33</v>
      </c>
    </row>
    <row r="367" spans="1:5" x14ac:dyDescent="0.25">
      <c r="A367">
        <v>12499</v>
      </c>
      <c r="B367" s="8" t="s">
        <v>1389</v>
      </c>
      <c r="C367" s="8" t="s">
        <v>1261</v>
      </c>
      <c r="D367">
        <v>81.680000000000007</v>
      </c>
      <c r="E367">
        <v>55</v>
      </c>
    </row>
    <row r="368" spans="1:5" x14ac:dyDescent="0.25">
      <c r="A368">
        <v>12500</v>
      </c>
      <c r="B368" s="8" t="s">
        <v>1390</v>
      </c>
      <c r="C368" s="8" t="s">
        <v>1270</v>
      </c>
      <c r="D368">
        <v>51.32</v>
      </c>
      <c r="E368">
        <v>43</v>
      </c>
    </row>
    <row r="369" spans="1:5" x14ac:dyDescent="0.25">
      <c r="A369">
        <v>12501</v>
      </c>
      <c r="B369" s="8" t="s">
        <v>1391</v>
      </c>
      <c r="C369" s="8" t="s">
        <v>1264</v>
      </c>
      <c r="D369">
        <v>65.94</v>
      </c>
      <c r="E369">
        <v>58</v>
      </c>
    </row>
    <row r="370" spans="1:5" x14ac:dyDescent="0.25">
      <c r="A370">
        <v>12502</v>
      </c>
      <c r="B370" s="8" t="s">
        <v>1392</v>
      </c>
      <c r="C370" s="8" t="s">
        <v>1264</v>
      </c>
      <c r="D370">
        <v>14.36</v>
      </c>
      <c r="E370">
        <v>9</v>
      </c>
    </row>
    <row r="371" spans="1:5" x14ac:dyDescent="0.25">
      <c r="A371">
        <v>12503</v>
      </c>
      <c r="B371" s="8" t="s">
        <v>1393</v>
      </c>
      <c r="C371" s="8" t="s">
        <v>1264</v>
      </c>
      <c r="D371">
        <v>21.5</v>
      </c>
      <c r="E371">
        <v>11</v>
      </c>
    </row>
    <row r="372" spans="1:5" x14ac:dyDescent="0.25">
      <c r="A372">
        <v>12504</v>
      </c>
      <c r="B372" s="8" t="s">
        <v>1394</v>
      </c>
      <c r="C372" s="8" t="s">
        <v>1264</v>
      </c>
      <c r="D372">
        <v>26.26</v>
      </c>
      <c r="E372">
        <v>9</v>
      </c>
    </row>
    <row r="373" spans="1:5" x14ac:dyDescent="0.25">
      <c r="A373">
        <v>12505</v>
      </c>
      <c r="B373" s="8" t="s">
        <v>1395</v>
      </c>
      <c r="C373" s="8" t="s">
        <v>1264</v>
      </c>
      <c r="D373">
        <v>60.96</v>
      </c>
      <c r="E373">
        <v>55</v>
      </c>
    </row>
    <row r="374" spans="1:5" x14ac:dyDescent="0.25">
      <c r="A374">
        <v>12506</v>
      </c>
      <c r="B374" s="8" t="s">
        <v>1396</v>
      </c>
      <c r="C374" s="8" t="s">
        <v>1264</v>
      </c>
      <c r="D374">
        <v>70.11</v>
      </c>
      <c r="E374">
        <v>63</v>
      </c>
    </row>
    <row r="375" spans="1:5" x14ac:dyDescent="0.25">
      <c r="A375">
        <v>12507</v>
      </c>
      <c r="B375" s="8" t="s">
        <v>1397</v>
      </c>
      <c r="C375" s="8" t="s">
        <v>1264</v>
      </c>
      <c r="D375">
        <v>42.08</v>
      </c>
      <c r="E375">
        <v>22</v>
      </c>
    </row>
    <row r="376" spans="1:5" x14ac:dyDescent="0.25">
      <c r="A376">
        <v>12508</v>
      </c>
      <c r="B376" s="8" t="s">
        <v>1398</v>
      </c>
      <c r="C376" s="8" t="s">
        <v>1264</v>
      </c>
      <c r="D376">
        <v>67.09</v>
      </c>
      <c r="E376">
        <v>51</v>
      </c>
    </row>
    <row r="377" spans="1:5" x14ac:dyDescent="0.25">
      <c r="A377">
        <v>12509</v>
      </c>
      <c r="B377" s="8" t="s">
        <v>1399</v>
      </c>
      <c r="C377" s="8" t="s">
        <v>1264</v>
      </c>
      <c r="D377">
        <v>96.7</v>
      </c>
      <c r="E377">
        <v>63</v>
      </c>
    </row>
    <row r="378" spans="1:5" x14ac:dyDescent="0.25">
      <c r="A378">
        <v>12510</v>
      </c>
      <c r="B378" s="8" t="s">
        <v>1400</v>
      </c>
      <c r="C378" s="8" t="s">
        <v>1264</v>
      </c>
      <c r="D378">
        <v>35.380000000000003</v>
      </c>
      <c r="E378">
        <v>20</v>
      </c>
    </row>
    <row r="379" spans="1:5" x14ac:dyDescent="0.25">
      <c r="A379">
        <v>12511</v>
      </c>
      <c r="B379" s="8" t="s">
        <v>1401</v>
      </c>
      <c r="C379" s="8" t="s">
        <v>1264</v>
      </c>
      <c r="D379">
        <v>95.49</v>
      </c>
      <c r="E379">
        <v>64</v>
      </c>
    </row>
    <row r="380" spans="1:5" x14ac:dyDescent="0.25">
      <c r="A380">
        <v>12512</v>
      </c>
      <c r="B380" s="8" t="s">
        <v>1402</v>
      </c>
      <c r="C380" s="8" t="s">
        <v>1264</v>
      </c>
      <c r="D380">
        <v>96.98</v>
      </c>
      <c r="E380">
        <v>83</v>
      </c>
    </row>
    <row r="381" spans="1:5" x14ac:dyDescent="0.25">
      <c r="A381">
        <v>12513</v>
      </c>
      <c r="B381" s="8" t="s">
        <v>1403</v>
      </c>
      <c r="C381" s="8" t="s">
        <v>1261</v>
      </c>
      <c r="D381">
        <v>23.65</v>
      </c>
      <c r="E381">
        <v>9</v>
      </c>
    </row>
    <row r="382" spans="1:5" x14ac:dyDescent="0.25">
      <c r="A382">
        <v>12514</v>
      </c>
      <c r="B382" s="8" t="s">
        <v>1404</v>
      </c>
      <c r="C382" s="8" t="s">
        <v>1270</v>
      </c>
      <c r="D382">
        <v>82.33</v>
      </c>
      <c r="E382">
        <v>63</v>
      </c>
    </row>
    <row r="383" spans="1:5" x14ac:dyDescent="0.25">
      <c r="A383">
        <v>12515</v>
      </c>
      <c r="B383" s="8" t="s">
        <v>1405</v>
      </c>
      <c r="C383" s="8" t="s">
        <v>1270</v>
      </c>
      <c r="D383">
        <v>26.61</v>
      </c>
      <c r="E383">
        <v>21</v>
      </c>
    </row>
    <row r="384" spans="1:5" x14ac:dyDescent="0.25">
      <c r="A384">
        <v>12516</v>
      </c>
      <c r="B384" s="8" t="s">
        <v>1406</v>
      </c>
      <c r="C384" s="8" t="s">
        <v>1264</v>
      </c>
      <c r="D384">
        <v>99.69</v>
      </c>
      <c r="E384">
        <v>65</v>
      </c>
    </row>
    <row r="385" spans="1:5" x14ac:dyDescent="0.25">
      <c r="A385">
        <v>12517</v>
      </c>
      <c r="B385" s="8" t="s">
        <v>1407</v>
      </c>
      <c r="C385" s="8" t="s">
        <v>1264</v>
      </c>
      <c r="D385">
        <v>74.89</v>
      </c>
      <c r="E385">
        <v>69</v>
      </c>
    </row>
    <row r="386" spans="1:5" x14ac:dyDescent="0.25">
      <c r="A386">
        <v>12518</v>
      </c>
      <c r="B386" s="8" t="s">
        <v>1408</v>
      </c>
      <c r="C386" s="8" t="s">
        <v>1270</v>
      </c>
      <c r="D386">
        <v>40.94</v>
      </c>
      <c r="E386">
        <v>32</v>
      </c>
    </row>
    <row r="387" spans="1:5" x14ac:dyDescent="0.25">
      <c r="A387">
        <v>12519</v>
      </c>
      <c r="B387" s="8" t="s">
        <v>1409</v>
      </c>
      <c r="C387" s="8" t="s">
        <v>1264</v>
      </c>
      <c r="D387">
        <v>75.819999999999993</v>
      </c>
      <c r="E387">
        <v>69</v>
      </c>
    </row>
    <row r="388" spans="1:5" x14ac:dyDescent="0.25">
      <c r="A388">
        <v>12520</v>
      </c>
      <c r="B388" s="8" t="s">
        <v>1410</v>
      </c>
      <c r="C388" s="8" t="s">
        <v>1264</v>
      </c>
      <c r="D388">
        <v>46.77</v>
      </c>
      <c r="E388">
        <v>29</v>
      </c>
    </row>
    <row r="389" spans="1:5" x14ac:dyDescent="0.25">
      <c r="A389">
        <v>12521</v>
      </c>
      <c r="B389" s="8" t="s">
        <v>1411</v>
      </c>
      <c r="C389" s="8" t="s">
        <v>1264</v>
      </c>
      <c r="D389">
        <v>32.32</v>
      </c>
      <c r="E389">
        <v>20</v>
      </c>
    </row>
    <row r="390" spans="1:5" x14ac:dyDescent="0.25">
      <c r="A390">
        <v>12522</v>
      </c>
      <c r="B390" s="8" t="s">
        <v>1412</v>
      </c>
      <c r="C390" s="8" t="s">
        <v>1264</v>
      </c>
      <c r="D390">
        <v>54.07</v>
      </c>
      <c r="E390">
        <v>46</v>
      </c>
    </row>
    <row r="391" spans="1:5" x14ac:dyDescent="0.25">
      <c r="A391">
        <v>12523</v>
      </c>
      <c r="B391" s="8" t="s">
        <v>1413</v>
      </c>
      <c r="C391" s="8" t="s">
        <v>1264</v>
      </c>
      <c r="D391">
        <v>18.22</v>
      </c>
      <c r="E391">
        <v>6</v>
      </c>
    </row>
    <row r="392" spans="1:5" x14ac:dyDescent="0.25">
      <c r="A392">
        <v>12524</v>
      </c>
      <c r="B392" s="8" t="s">
        <v>1414</v>
      </c>
      <c r="C392" s="8" t="s">
        <v>1270</v>
      </c>
      <c r="D392">
        <v>80.48</v>
      </c>
      <c r="E392">
        <v>53</v>
      </c>
    </row>
    <row r="393" spans="1:5" x14ac:dyDescent="0.25">
      <c r="A393">
        <v>12525</v>
      </c>
      <c r="B393" s="8" t="s">
        <v>1415</v>
      </c>
      <c r="C393" s="8" t="s">
        <v>1264</v>
      </c>
      <c r="D393">
        <v>37.950000000000003</v>
      </c>
      <c r="E393">
        <v>23</v>
      </c>
    </row>
    <row r="394" spans="1:5" x14ac:dyDescent="0.25">
      <c r="A394">
        <v>12526</v>
      </c>
      <c r="B394" s="8" t="s">
        <v>1416</v>
      </c>
      <c r="C394" s="8" t="s">
        <v>1270</v>
      </c>
      <c r="D394">
        <v>76.819999999999993</v>
      </c>
      <c r="E394">
        <v>69</v>
      </c>
    </row>
    <row r="395" spans="1:5" x14ac:dyDescent="0.25">
      <c r="A395">
        <v>12527</v>
      </c>
      <c r="B395" s="8" t="s">
        <v>1417</v>
      </c>
      <c r="C395" s="8" t="s">
        <v>1264</v>
      </c>
      <c r="D395">
        <v>52.26</v>
      </c>
      <c r="E395">
        <v>44</v>
      </c>
    </row>
    <row r="396" spans="1:5" x14ac:dyDescent="0.25">
      <c r="A396">
        <v>12528</v>
      </c>
      <c r="B396" s="8" t="s">
        <v>1418</v>
      </c>
      <c r="C396" s="8" t="s">
        <v>1264</v>
      </c>
      <c r="D396">
        <v>79.739999999999995</v>
      </c>
      <c r="E396">
        <v>61</v>
      </c>
    </row>
    <row r="397" spans="1:5" x14ac:dyDescent="0.25">
      <c r="A397">
        <v>12529</v>
      </c>
      <c r="B397" s="8" t="s">
        <v>1419</v>
      </c>
      <c r="C397" s="8" t="s">
        <v>1264</v>
      </c>
      <c r="D397">
        <v>77.5</v>
      </c>
      <c r="E397">
        <v>65</v>
      </c>
    </row>
    <row r="398" spans="1:5" x14ac:dyDescent="0.25">
      <c r="A398">
        <v>12530</v>
      </c>
      <c r="B398" s="8" t="s">
        <v>1420</v>
      </c>
      <c r="C398" s="8" t="s">
        <v>1270</v>
      </c>
      <c r="D398">
        <v>54.27</v>
      </c>
      <c r="E398">
        <v>21</v>
      </c>
    </row>
    <row r="399" spans="1:5" x14ac:dyDescent="0.25">
      <c r="A399">
        <v>12531</v>
      </c>
      <c r="B399" s="8" t="s">
        <v>1421</v>
      </c>
      <c r="C399" s="8" t="s">
        <v>1264</v>
      </c>
      <c r="D399">
        <v>13.59</v>
      </c>
      <c r="E399">
        <v>9</v>
      </c>
    </row>
    <row r="400" spans="1:5" x14ac:dyDescent="0.25">
      <c r="A400">
        <v>12532</v>
      </c>
      <c r="B400" s="8" t="s">
        <v>1422</v>
      </c>
      <c r="C400" s="8" t="s">
        <v>1261</v>
      </c>
      <c r="D400">
        <v>41.06</v>
      </c>
      <c r="E400">
        <v>31</v>
      </c>
    </row>
    <row r="401" spans="1:5" x14ac:dyDescent="0.25">
      <c r="A401">
        <v>12533</v>
      </c>
      <c r="B401" s="8" t="s">
        <v>1423</v>
      </c>
      <c r="C401" s="8" t="s">
        <v>1264</v>
      </c>
      <c r="D401">
        <v>19.239999999999998</v>
      </c>
      <c r="E401">
        <v>9</v>
      </c>
    </row>
    <row r="402" spans="1:5" x14ac:dyDescent="0.25">
      <c r="A402">
        <v>12534</v>
      </c>
      <c r="B402" s="8" t="s">
        <v>1424</v>
      </c>
      <c r="C402" s="8" t="s">
        <v>1264</v>
      </c>
      <c r="D402">
        <v>39.43</v>
      </c>
      <c r="E402">
        <v>34</v>
      </c>
    </row>
    <row r="403" spans="1:5" x14ac:dyDescent="0.25">
      <c r="A403">
        <v>12535</v>
      </c>
      <c r="B403" s="8" t="s">
        <v>1425</v>
      </c>
      <c r="C403" s="8" t="s">
        <v>1270</v>
      </c>
      <c r="D403">
        <v>46.22</v>
      </c>
      <c r="E403">
        <v>22</v>
      </c>
    </row>
    <row r="404" spans="1:5" x14ac:dyDescent="0.25">
      <c r="A404">
        <v>12536</v>
      </c>
      <c r="B404" s="8" t="s">
        <v>1426</v>
      </c>
      <c r="C404" s="8" t="s">
        <v>1264</v>
      </c>
      <c r="D404">
        <v>13.98</v>
      </c>
      <c r="E404">
        <v>10</v>
      </c>
    </row>
    <row r="405" spans="1:5" x14ac:dyDescent="0.25">
      <c r="A405">
        <v>12537</v>
      </c>
      <c r="B405" s="8" t="s">
        <v>1427</v>
      </c>
      <c r="C405" s="8" t="s">
        <v>1264</v>
      </c>
      <c r="D405">
        <v>39.75</v>
      </c>
      <c r="E405">
        <v>24</v>
      </c>
    </row>
    <row r="406" spans="1:5" x14ac:dyDescent="0.25">
      <c r="A406">
        <v>12538</v>
      </c>
      <c r="B406" s="8" t="s">
        <v>1428</v>
      </c>
      <c r="C406" s="8" t="s">
        <v>1261</v>
      </c>
      <c r="D406">
        <v>97.79</v>
      </c>
      <c r="E406">
        <v>62</v>
      </c>
    </row>
    <row r="407" spans="1:5" x14ac:dyDescent="0.25">
      <c r="A407">
        <v>12539</v>
      </c>
      <c r="B407" s="8" t="s">
        <v>1429</v>
      </c>
      <c r="C407" s="8" t="s">
        <v>1264</v>
      </c>
      <c r="D407">
        <v>67.260000000000005</v>
      </c>
      <c r="E407">
        <v>56</v>
      </c>
    </row>
    <row r="408" spans="1:5" x14ac:dyDescent="0.25">
      <c r="A408">
        <v>12540</v>
      </c>
      <c r="B408" s="8" t="s">
        <v>1430</v>
      </c>
      <c r="C408" s="8" t="s">
        <v>1264</v>
      </c>
      <c r="D408">
        <v>13.79</v>
      </c>
      <c r="E408">
        <v>9</v>
      </c>
    </row>
    <row r="409" spans="1:5" x14ac:dyDescent="0.25">
      <c r="A409">
        <v>12541</v>
      </c>
      <c r="B409" s="8" t="s">
        <v>1431</v>
      </c>
      <c r="C409" s="8" t="s">
        <v>1264</v>
      </c>
      <c r="D409">
        <v>68.709999999999994</v>
      </c>
      <c r="E409">
        <v>60</v>
      </c>
    </row>
    <row r="410" spans="1:5" x14ac:dyDescent="0.25">
      <c r="A410">
        <v>12542</v>
      </c>
      <c r="B410" s="8" t="s">
        <v>1432</v>
      </c>
      <c r="C410" s="8" t="s">
        <v>1261</v>
      </c>
      <c r="D410">
        <v>56.53</v>
      </c>
      <c r="E410">
        <v>44</v>
      </c>
    </row>
    <row r="411" spans="1:5" x14ac:dyDescent="0.25">
      <c r="A411">
        <v>12543</v>
      </c>
      <c r="B411" s="8" t="s">
        <v>1433</v>
      </c>
      <c r="C411" s="8" t="s">
        <v>1264</v>
      </c>
      <c r="D411">
        <v>23.82</v>
      </c>
      <c r="E411">
        <v>23</v>
      </c>
    </row>
    <row r="412" spans="1:5" x14ac:dyDescent="0.25">
      <c r="A412">
        <v>12544</v>
      </c>
      <c r="B412" s="8" t="s">
        <v>1434</v>
      </c>
      <c r="C412" s="8" t="s">
        <v>1264</v>
      </c>
      <c r="D412">
        <v>34.21</v>
      </c>
      <c r="E412">
        <v>21</v>
      </c>
    </row>
    <row r="413" spans="1:5" x14ac:dyDescent="0.25">
      <c r="A413">
        <v>12545</v>
      </c>
      <c r="B413" s="8" t="s">
        <v>1435</v>
      </c>
      <c r="C413" s="8" t="s">
        <v>1264</v>
      </c>
      <c r="D413">
        <v>21.87</v>
      </c>
      <c r="E413">
        <v>19</v>
      </c>
    </row>
    <row r="414" spans="1:5" x14ac:dyDescent="0.25">
      <c r="A414">
        <v>12546</v>
      </c>
      <c r="B414" s="8" t="s">
        <v>1436</v>
      </c>
      <c r="C414" s="8" t="s">
        <v>1270</v>
      </c>
      <c r="D414">
        <v>20.97</v>
      </c>
      <c r="E414">
        <v>9</v>
      </c>
    </row>
    <row r="415" spans="1:5" x14ac:dyDescent="0.25">
      <c r="A415">
        <v>12547</v>
      </c>
      <c r="B415" s="8" t="s">
        <v>1437</v>
      </c>
      <c r="C415" s="8" t="s">
        <v>1270</v>
      </c>
      <c r="D415">
        <v>25.84</v>
      </c>
      <c r="E415">
        <v>14</v>
      </c>
    </row>
    <row r="416" spans="1:5" x14ac:dyDescent="0.25">
      <c r="A416">
        <v>12548</v>
      </c>
      <c r="B416" s="8" t="s">
        <v>1438</v>
      </c>
      <c r="C416" s="8" t="s">
        <v>1270</v>
      </c>
      <c r="D416">
        <v>50.93</v>
      </c>
      <c r="E416">
        <v>20</v>
      </c>
    </row>
    <row r="417" spans="1:5" x14ac:dyDescent="0.25">
      <c r="A417">
        <v>12549</v>
      </c>
      <c r="B417" s="8" t="s">
        <v>1439</v>
      </c>
      <c r="C417" s="8" t="s">
        <v>1270</v>
      </c>
      <c r="D417">
        <v>96.11</v>
      </c>
      <c r="E417">
        <v>72</v>
      </c>
    </row>
    <row r="418" spans="1:5" x14ac:dyDescent="0.25">
      <c r="A418">
        <v>12550</v>
      </c>
      <c r="B418" s="8" t="s">
        <v>1440</v>
      </c>
      <c r="C418" s="8" t="s">
        <v>1264</v>
      </c>
      <c r="D418">
        <v>45.38</v>
      </c>
      <c r="E418">
        <v>40</v>
      </c>
    </row>
    <row r="419" spans="1:5" x14ac:dyDescent="0.25">
      <c r="A419">
        <v>12551</v>
      </c>
      <c r="B419" s="8" t="s">
        <v>1441</v>
      </c>
      <c r="C419" s="8" t="s">
        <v>1270</v>
      </c>
      <c r="D419">
        <v>81.510000000000005</v>
      </c>
      <c r="E419">
        <v>64</v>
      </c>
    </row>
    <row r="420" spans="1:5" x14ac:dyDescent="0.25">
      <c r="A420">
        <v>12552</v>
      </c>
      <c r="B420" s="8" t="s">
        <v>1442</v>
      </c>
      <c r="C420" s="8" t="s">
        <v>1264</v>
      </c>
      <c r="D420">
        <v>57.22</v>
      </c>
      <c r="E420">
        <v>30</v>
      </c>
    </row>
    <row r="421" spans="1:5" x14ac:dyDescent="0.25">
      <c r="A421">
        <v>12553</v>
      </c>
      <c r="B421" s="8" t="s">
        <v>1443</v>
      </c>
      <c r="C421" s="8" t="s">
        <v>1261</v>
      </c>
      <c r="D421">
        <v>25.22</v>
      </c>
      <c r="E421">
        <v>8</v>
      </c>
    </row>
    <row r="422" spans="1:5" x14ac:dyDescent="0.25">
      <c r="A422">
        <v>12554</v>
      </c>
      <c r="B422" s="8" t="s">
        <v>1444</v>
      </c>
      <c r="C422" s="8" t="s">
        <v>1270</v>
      </c>
      <c r="D422">
        <v>38.6</v>
      </c>
      <c r="E422">
        <v>28</v>
      </c>
    </row>
    <row r="423" spans="1:5" x14ac:dyDescent="0.25">
      <c r="A423">
        <v>12555</v>
      </c>
      <c r="B423" s="8" t="s">
        <v>1445</v>
      </c>
      <c r="C423" s="8" t="s">
        <v>1264</v>
      </c>
      <c r="D423">
        <v>84.05</v>
      </c>
      <c r="E423">
        <v>56</v>
      </c>
    </row>
    <row r="424" spans="1:5" x14ac:dyDescent="0.25">
      <c r="A424">
        <v>12556</v>
      </c>
      <c r="B424" s="8" t="s">
        <v>1446</v>
      </c>
      <c r="C424" s="8" t="s">
        <v>1264</v>
      </c>
      <c r="D424">
        <v>97.21</v>
      </c>
      <c r="E424">
        <v>90</v>
      </c>
    </row>
    <row r="425" spans="1:5" x14ac:dyDescent="0.25">
      <c r="A425">
        <v>12557</v>
      </c>
      <c r="B425" s="8" t="s">
        <v>1447</v>
      </c>
      <c r="C425" s="8" t="s">
        <v>1264</v>
      </c>
      <c r="D425">
        <v>25.42</v>
      </c>
      <c r="E425">
        <v>12</v>
      </c>
    </row>
    <row r="426" spans="1:5" x14ac:dyDescent="0.25">
      <c r="A426">
        <v>12558</v>
      </c>
      <c r="B426" s="8" t="s">
        <v>1448</v>
      </c>
      <c r="C426" s="8" t="s">
        <v>1264</v>
      </c>
      <c r="D426">
        <v>16.28</v>
      </c>
      <c r="E426">
        <v>9</v>
      </c>
    </row>
    <row r="427" spans="1:5" x14ac:dyDescent="0.25">
      <c r="A427">
        <v>12559</v>
      </c>
      <c r="B427" s="8" t="s">
        <v>1449</v>
      </c>
      <c r="C427" s="8" t="s">
        <v>1264</v>
      </c>
      <c r="D427">
        <v>40.61</v>
      </c>
      <c r="E427">
        <v>30</v>
      </c>
    </row>
    <row r="428" spans="1:5" x14ac:dyDescent="0.25">
      <c r="A428">
        <v>12560</v>
      </c>
      <c r="B428" s="8" t="s">
        <v>1450</v>
      </c>
      <c r="C428" s="8" t="s">
        <v>1264</v>
      </c>
      <c r="D428">
        <v>53.17</v>
      </c>
      <c r="E428">
        <v>41</v>
      </c>
    </row>
    <row r="429" spans="1:5" x14ac:dyDescent="0.25">
      <c r="A429">
        <v>12561</v>
      </c>
      <c r="B429" s="8" t="s">
        <v>1451</v>
      </c>
      <c r="C429" s="8" t="s">
        <v>1264</v>
      </c>
      <c r="D429">
        <v>20.87</v>
      </c>
      <c r="E429">
        <v>20</v>
      </c>
    </row>
    <row r="430" spans="1:5" x14ac:dyDescent="0.25">
      <c r="A430">
        <v>12562</v>
      </c>
      <c r="B430" s="8" t="s">
        <v>1452</v>
      </c>
      <c r="C430" s="8" t="s">
        <v>1264</v>
      </c>
      <c r="D430">
        <v>67.27</v>
      </c>
      <c r="E430">
        <v>61</v>
      </c>
    </row>
    <row r="431" spans="1:5" x14ac:dyDescent="0.25">
      <c r="A431">
        <v>12563</v>
      </c>
      <c r="B431" s="8" t="s">
        <v>1453</v>
      </c>
      <c r="C431" s="8" t="s">
        <v>1261</v>
      </c>
      <c r="D431">
        <v>90.65</v>
      </c>
      <c r="E431">
        <v>63</v>
      </c>
    </row>
    <row r="432" spans="1:5" x14ac:dyDescent="0.25">
      <c r="A432">
        <v>12564</v>
      </c>
      <c r="B432" s="8" t="s">
        <v>1454</v>
      </c>
      <c r="C432" s="8" t="s">
        <v>1264</v>
      </c>
      <c r="D432">
        <v>69.08</v>
      </c>
      <c r="E432">
        <v>63</v>
      </c>
    </row>
    <row r="433" spans="1:5" x14ac:dyDescent="0.25">
      <c r="A433">
        <v>12565</v>
      </c>
      <c r="B433" s="8" t="s">
        <v>1455</v>
      </c>
      <c r="C433" s="8" t="s">
        <v>1264</v>
      </c>
      <c r="D433">
        <v>43.27</v>
      </c>
      <c r="E433">
        <v>22</v>
      </c>
    </row>
    <row r="434" spans="1:5" x14ac:dyDescent="0.25">
      <c r="A434">
        <v>12566</v>
      </c>
      <c r="B434" s="8" t="s">
        <v>1456</v>
      </c>
      <c r="C434" s="8" t="s">
        <v>1261</v>
      </c>
      <c r="D434">
        <v>23.46</v>
      </c>
      <c r="E434">
        <v>16</v>
      </c>
    </row>
    <row r="435" spans="1:5" x14ac:dyDescent="0.25">
      <c r="A435">
        <v>12567</v>
      </c>
      <c r="B435" s="8" t="s">
        <v>1457</v>
      </c>
      <c r="C435" s="8" t="s">
        <v>1270</v>
      </c>
      <c r="D435">
        <v>95.54</v>
      </c>
      <c r="E435">
        <v>69</v>
      </c>
    </row>
    <row r="436" spans="1:5" x14ac:dyDescent="0.25">
      <c r="A436">
        <v>12568</v>
      </c>
      <c r="B436" s="8" t="s">
        <v>1458</v>
      </c>
      <c r="C436" s="8" t="s">
        <v>1264</v>
      </c>
      <c r="D436">
        <v>47.44</v>
      </c>
      <c r="E436">
        <v>30</v>
      </c>
    </row>
    <row r="437" spans="1:5" x14ac:dyDescent="0.25">
      <c r="A437">
        <v>12569</v>
      </c>
      <c r="B437" s="8" t="s">
        <v>1459</v>
      </c>
      <c r="C437" s="8" t="s">
        <v>1270</v>
      </c>
      <c r="D437">
        <v>99.24</v>
      </c>
      <c r="E437">
        <v>73</v>
      </c>
    </row>
    <row r="438" spans="1:5" x14ac:dyDescent="0.25">
      <c r="A438">
        <v>12570</v>
      </c>
      <c r="B438" s="8" t="s">
        <v>1460</v>
      </c>
      <c r="C438" s="8" t="s">
        <v>1264</v>
      </c>
      <c r="D438">
        <v>82.93</v>
      </c>
      <c r="E438">
        <v>50</v>
      </c>
    </row>
    <row r="439" spans="1:5" x14ac:dyDescent="0.25">
      <c r="A439">
        <v>12571</v>
      </c>
      <c r="B439" s="8" t="s">
        <v>1461</v>
      </c>
      <c r="C439" s="8" t="s">
        <v>1264</v>
      </c>
      <c r="D439">
        <v>33.99</v>
      </c>
      <c r="E439">
        <v>24</v>
      </c>
    </row>
    <row r="440" spans="1:5" x14ac:dyDescent="0.25">
      <c r="A440">
        <v>12572</v>
      </c>
      <c r="B440" s="8" t="s">
        <v>1462</v>
      </c>
      <c r="C440" s="8" t="s">
        <v>1270</v>
      </c>
      <c r="D440">
        <v>17.04</v>
      </c>
      <c r="E440">
        <v>9</v>
      </c>
    </row>
    <row r="441" spans="1:5" x14ac:dyDescent="0.25">
      <c r="A441">
        <v>12573</v>
      </c>
      <c r="B441" s="8" t="s">
        <v>1463</v>
      </c>
      <c r="C441" s="8" t="s">
        <v>1264</v>
      </c>
      <c r="D441">
        <v>40.86</v>
      </c>
      <c r="E441">
        <v>31</v>
      </c>
    </row>
    <row r="442" spans="1:5" x14ac:dyDescent="0.25">
      <c r="A442">
        <v>12574</v>
      </c>
      <c r="B442" s="8" t="s">
        <v>1464</v>
      </c>
      <c r="C442" s="8" t="s">
        <v>1261</v>
      </c>
      <c r="D442">
        <v>17.440000000000001</v>
      </c>
      <c r="E442">
        <v>9</v>
      </c>
    </row>
    <row r="443" spans="1:5" x14ac:dyDescent="0.25">
      <c r="A443">
        <v>12575</v>
      </c>
      <c r="B443" s="8" t="s">
        <v>1465</v>
      </c>
      <c r="C443" s="8" t="s">
        <v>1270</v>
      </c>
      <c r="D443">
        <v>88.43</v>
      </c>
      <c r="E443">
        <v>63</v>
      </c>
    </row>
    <row r="444" spans="1:5" x14ac:dyDescent="0.25">
      <c r="A444">
        <v>12576</v>
      </c>
      <c r="B444" s="8" t="s">
        <v>1466</v>
      </c>
      <c r="C444" s="8" t="s">
        <v>1270</v>
      </c>
      <c r="D444">
        <v>89.21</v>
      </c>
      <c r="E444">
        <v>62</v>
      </c>
    </row>
    <row r="445" spans="1:5" x14ac:dyDescent="0.25">
      <c r="A445">
        <v>12577</v>
      </c>
      <c r="B445" s="8" t="s">
        <v>1467</v>
      </c>
      <c r="C445" s="8" t="s">
        <v>1270</v>
      </c>
      <c r="D445">
        <v>12.78</v>
      </c>
      <c r="E445">
        <v>9</v>
      </c>
    </row>
    <row r="446" spans="1:5" x14ac:dyDescent="0.25">
      <c r="A446">
        <v>12578</v>
      </c>
      <c r="B446" s="8" t="s">
        <v>1468</v>
      </c>
      <c r="C446" s="8" t="s">
        <v>1264</v>
      </c>
      <c r="D446">
        <v>19.100000000000001</v>
      </c>
      <c r="E446">
        <v>9</v>
      </c>
    </row>
    <row r="447" spans="1:5" x14ac:dyDescent="0.25">
      <c r="A447">
        <v>12579</v>
      </c>
      <c r="B447" s="8" t="s">
        <v>1469</v>
      </c>
      <c r="C447" s="8" t="s">
        <v>1264</v>
      </c>
      <c r="D447">
        <v>19.149999999999999</v>
      </c>
      <c r="E447">
        <v>17</v>
      </c>
    </row>
    <row r="448" spans="1:5" x14ac:dyDescent="0.25">
      <c r="A448">
        <v>12580</v>
      </c>
      <c r="B448" s="8" t="s">
        <v>1470</v>
      </c>
      <c r="C448" s="8" t="s">
        <v>1261</v>
      </c>
      <c r="D448">
        <v>27.66</v>
      </c>
      <c r="E448">
        <v>13</v>
      </c>
    </row>
    <row r="449" spans="1:5" x14ac:dyDescent="0.25">
      <c r="A449">
        <v>12581</v>
      </c>
      <c r="B449" s="8" t="s">
        <v>1471</v>
      </c>
      <c r="C449" s="8" t="s">
        <v>1270</v>
      </c>
      <c r="D449">
        <v>45.74</v>
      </c>
      <c r="E449">
        <v>24</v>
      </c>
    </row>
    <row r="450" spans="1:5" x14ac:dyDescent="0.25">
      <c r="A450">
        <v>12582</v>
      </c>
      <c r="B450" s="8" t="s">
        <v>1472</v>
      </c>
      <c r="C450" s="8" t="s">
        <v>1264</v>
      </c>
      <c r="D450">
        <v>27.07</v>
      </c>
      <c r="E450">
        <v>9</v>
      </c>
    </row>
    <row r="451" spans="1:5" x14ac:dyDescent="0.25">
      <c r="A451">
        <v>12583</v>
      </c>
      <c r="B451" s="8" t="s">
        <v>1473</v>
      </c>
      <c r="C451" s="8" t="s">
        <v>1264</v>
      </c>
      <c r="D451">
        <v>39.119999999999997</v>
      </c>
      <c r="E451">
        <v>28</v>
      </c>
    </row>
    <row r="452" spans="1:5" x14ac:dyDescent="0.25">
      <c r="A452">
        <v>12584</v>
      </c>
      <c r="B452" s="8" t="s">
        <v>1474</v>
      </c>
      <c r="C452" s="8" t="s">
        <v>1261</v>
      </c>
      <c r="D452">
        <v>74.709999999999994</v>
      </c>
      <c r="E452">
        <v>60</v>
      </c>
    </row>
    <row r="453" spans="1:5" x14ac:dyDescent="0.25">
      <c r="A453">
        <v>12585</v>
      </c>
      <c r="B453" s="8" t="s">
        <v>1475</v>
      </c>
      <c r="C453" s="8" t="s">
        <v>1264</v>
      </c>
      <c r="D453">
        <v>22.01</v>
      </c>
      <c r="E453">
        <v>11</v>
      </c>
    </row>
    <row r="454" spans="1:5" x14ac:dyDescent="0.25">
      <c r="A454">
        <v>12586</v>
      </c>
      <c r="B454" s="8" t="s">
        <v>1476</v>
      </c>
      <c r="C454" s="8" t="s">
        <v>1261</v>
      </c>
      <c r="D454">
        <v>63.61</v>
      </c>
      <c r="E454">
        <v>52</v>
      </c>
    </row>
    <row r="455" spans="1:5" x14ac:dyDescent="0.25">
      <c r="A455">
        <v>12587</v>
      </c>
      <c r="B455" s="8" t="s">
        <v>1477</v>
      </c>
      <c r="C455" s="8" t="s">
        <v>1261</v>
      </c>
      <c r="D455">
        <v>25</v>
      </c>
      <c r="E455">
        <v>25</v>
      </c>
    </row>
    <row r="456" spans="1:5" x14ac:dyDescent="0.25">
      <c r="A456">
        <v>12588</v>
      </c>
      <c r="B456" s="8" t="s">
        <v>1478</v>
      </c>
      <c r="C456" s="8" t="s">
        <v>1264</v>
      </c>
      <c r="D456">
        <v>20.77</v>
      </c>
      <c r="E456">
        <v>20</v>
      </c>
    </row>
    <row r="457" spans="1:5" x14ac:dyDescent="0.25">
      <c r="A457">
        <v>12589</v>
      </c>
      <c r="B457" s="8" t="s">
        <v>1479</v>
      </c>
      <c r="C457" s="8" t="s">
        <v>1261</v>
      </c>
      <c r="D457">
        <v>29.56</v>
      </c>
      <c r="E457">
        <v>7</v>
      </c>
    </row>
    <row r="458" spans="1:5" x14ac:dyDescent="0.25">
      <c r="A458">
        <v>12590</v>
      </c>
      <c r="B458" s="8" t="s">
        <v>1480</v>
      </c>
      <c r="C458" s="8" t="s">
        <v>1261</v>
      </c>
      <c r="D458">
        <v>77.400000000000006</v>
      </c>
      <c r="E458">
        <v>70</v>
      </c>
    </row>
    <row r="459" spans="1:5" x14ac:dyDescent="0.25">
      <c r="A459">
        <v>12591</v>
      </c>
      <c r="B459" s="8" t="s">
        <v>1481</v>
      </c>
      <c r="C459" s="8" t="s">
        <v>1261</v>
      </c>
      <c r="D459">
        <v>79.39</v>
      </c>
      <c r="E459">
        <v>63</v>
      </c>
    </row>
    <row r="460" spans="1:5" x14ac:dyDescent="0.25">
      <c r="A460">
        <v>12592</v>
      </c>
      <c r="B460" s="8" t="s">
        <v>1482</v>
      </c>
      <c r="C460" s="8" t="s">
        <v>1270</v>
      </c>
      <c r="D460">
        <v>46.57</v>
      </c>
      <c r="E460">
        <v>25</v>
      </c>
    </row>
    <row r="461" spans="1:5" x14ac:dyDescent="0.25">
      <c r="A461">
        <v>12593</v>
      </c>
      <c r="B461" s="8" t="s">
        <v>1483</v>
      </c>
      <c r="C461" s="8" t="s">
        <v>1264</v>
      </c>
      <c r="D461">
        <v>35.89</v>
      </c>
      <c r="E461">
        <v>27</v>
      </c>
    </row>
    <row r="462" spans="1:5" x14ac:dyDescent="0.25">
      <c r="A462">
        <v>12594</v>
      </c>
      <c r="B462" s="8" t="s">
        <v>1484</v>
      </c>
      <c r="C462" s="8" t="s">
        <v>1264</v>
      </c>
      <c r="D462">
        <v>40.520000000000003</v>
      </c>
      <c r="E462">
        <v>31</v>
      </c>
    </row>
    <row r="463" spans="1:5" x14ac:dyDescent="0.25">
      <c r="A463">
        <v>12595</v>
      </c>
      <c r="B463" s="8" t="s">
        <v>1485</v>
      </c>
      <c r="C463" s="8" t="s">
        <v>1261</v>
      </c>
      <c r="D463">
        <v>73.05</v>
      </c>
      <c r="E463">
        <v>59</v>
      </c>
    </row>
    <row r="464" spans="1:5" x14ac:dyDescent="0.25">
      <c r="A464">
        <v>12596</v>
      </c>
      <c r="B464" s="8" t="s">
        <v>1486</v>
      </c>
      <c r="C464" s="8" t="s">
        <v>1261</v>
      </c>
      <c r="D464">
        <v>73.95</v>
      </c>
      <c r="E464">
        <v>51</v>
      </c>
    </row>
    <row r="465" spans="1:5" x14ac:dyDescent="0.25">
      <c r="A465">
        <v>12597</v>
      </c>
      <c r="B465" s="8" t="s">
        <v>1487</v>
      </c>
      <c r="C465" s="8" t="s">
        <v>1270</v>
      </c>
      <c r="D465">
        <v>22.62</v>
      </c>
      <c r="E465">
        <v>12</v>
      </c>
    </row>
    <row r="466" spans="1:5" x14ac:dyDescent="0.25">
      <c r="A466">
        <v>12598</v>
      </c>
      <c r="B466" s="8" t="s">
        <v>1488</v>
      </c>
      <c r="C466" s="8" t="s">
        <v>1261</v>
      </c>
      <c r="D466">
        <v>51.34</v>
      </c>
      <c r="E466">
        <v>23</v>
      </c>
    </row>
    <row r="467" spans="1:5" x14ac:dyDescent="0.25">
      <c r="A467">
        <v>12599</v>
      </c>
      <c r="B467" s="8" t="s">
        <v>1489</v>
      </c>
      <c r="C467" s="8" t="s">
        <v>1261</v>
      </c>
      <c r="D467">
        <v>54.55</v>
      </c>
      <c r="E467">
        <v>44</v>
      </c>
    </row>
    <row r="468" spans="1:5" x14ac:dyDescent="0.25">
      <c r="A468">
        <v>12600</v>
      </c>
      <c r="B468" s="8" t="s">
        <v>1490</v>
      </c>
      <c r="C468" s="8" t="s">
        <v>1264</v>
      </c>
      <c r="D468">
        <v>37.15</v>
      </c>
      <c r="E468">
        <v>21</v>
      </c>
    </row>
    <row r="469" spans="1:5" x14ac:dyDescent="0.25">
      <c r="A469">
        <v>12601</v>
      </c>
      <c r="B469" s="8" t="s">
        <v>1491</v>
      </c>
      <c r="C469" s="8" t="s">
        <v>1264</v>
      </c>
      <c r="D469">
        <v>37.020000000000003</v>
      </c>
      <c r="E469">
        <v>23</v>
      </c>
    </row>
    <row r="470" spans="1:5" x14ac:dyDescent="0.25">
      <c r="A470">
        <v>12602</v>
      </c>
      <c r="B470" s="8" t="s">
        <v>1492</v>
      </c>
      <c r="C470" s="8" t="s">
        <v>1264</v>
      </c>
      <c r="D470">
        <v>21.58</v>
      </c>
      <c r="E470">
        <v>17</v>
      </c>
    </row>
    <row r="471" spans="1:5" x14ac:dyDescent="0.25">
      <c r="A471">
        <v>12603</v>
      </c>
      <c r="B471" s="8" t="s">
        <v>1493</v>
      </c>
      <c r="C471" s="8" t="s">
        <v>1261</v>
      </c>
      <c r="D471">
        <v>98.84</v>
      </c>
      <c r="E471">
        <v>82</v>
      </c>
    </row>
    <row r="472" spans="1:5" x14ac:dyDescent="0.25">
      <c r="A472">
        <v>12604</v>
      </c>
      <c r="B472" s="8" t="s">
        <v>1494</v>
      </c>
      <c r="C472" s="8" t="s">
        <v>1264</v>
      </c>
      <c r="D472">
        <v>83.77</v>
      </c>
      <c r="E472">
        <v>52</v>
      </c>
    </row>
    <row r="473" spans="1:5" x14ac:dyDescent="0.25">
      <c r="A473">
        <v>12605</v>
      </c>
      <c r="B473" s="8" t="s">
        <v>1495</v>
      </c>
      <c r="C473" s="8" t="s">
        <v>1264</v>
      </c>
      <c r="D473">
        <v>40.049999999999997</v>
      </c>
      <c r="E473">
        <v>33</v>
      </c>
    </row>
    <row r="474" spans="1:5" x14ac:dyDescent="0.25">
      <c r="A474">
        <v>12606</v>
      </c>
      <c r="B474" s="8" t="s">
        <v>1496</v>
      </c>
      <c r="C474" s="8" t="s">
        <v>1264</v>
      </c>
      <c r="D474">
        <v>43.13</v>
      </c>
      <c r="E474">
        <v>28</v>
      </c>
    </row>
    <row r="475" spans="1:5" x14ac:dyDescent="0.25">
      <c r="A475">
        <v>12607</v>
      </c>
      <c r="B475" s="8" t="s">
        <v>1497</v>
      </c>
      <c r="C475" s="8" t="s">
        <v>1264</v>
      </c>
      <c r="D475">
        <v>72.569999999999993</v>
      </c>
      <c r="E475">
        <v>52</v>
      </c>
    </row>
    <row r="476" spans="1:5" x14ac:dyDescent="0.25">
      <c r="A476">
        <v>12608</v>
      </c>
      <c r="B476" s="8" t="s">
        <v>1498</v>
      </c>
      <c r="C476" s="8" t="s">
        <v>1270</v>
      </c>
      <c r="D476">
        <v>64.44</v>
      </c>
      <c r="E476">
        <v>51</v>
      </c>
    </row>
    <row r="477" spans="1:5" x14ac:dyDescent="0.25">
      <c r="A477">
        <v>12609</v>
      </c>
      <c r="B477" s="8" t="s">
        <v>1499</v>
      </c>
      <c r="C477" s="8" t="s">
        <v>1270</v>
      </c>
      <c r="D477">
        <v>65.180000000000007</v>
      </c>
      <c r="E477">
        <v>58</v>
      </c>
    </row>
    <row r="478" spans="1:5" x14ac:dyDescent="0.25">
      <c r="A478">
        <v>12610</v>
      </c>
      <c r="B478" s="8" t="s">
        <v>1500</v>
      </c>
      <c r="C478" s="8" t="s">
        <v>1264</v>
      </c>
      <c r="D478">
        <v>33.26</v>
      </c>
      <c r="E478">
        <v>20</v>
      </c>
    </row>
    <row r="479" spans="1:5" x14ac:dyDescent="0.25">
      <c r="A479">
        <v>12611</v>
      </c>
      <c r="B479" s="8" t="s">
        <v>1501</v>
      </c>
      <c r="C479" s="8" t="s">
        <v>1264</v>
      </c>
      <c r="D479">
        <v>84.07</v>
      </c>
      <c r="E479">
        <v>73</v>
      </c>
    </row>
    <row r="480" spans="1:5" x14ac:dyDescent="0.25">
      <c r="A480">
        <v>12612</v>
      </c>
      <c r="B480" s="8" t="s">
        <v>1502</v>
      </c>
      <c r="C480" s="8" t="s">
        <v>1264</v>
      </c>
      <c r="D480">
        <v>34.369999999999997</v>
      </c>
      <c r="E480">
        <v>22</v>
      </c>
    </row>
    <row r="481" spans="1:5" x14ac:dyDescent="0.25">
      <c r="A481">
        <v>12613</v>
      </c>
      <c r="B481" s="8" t="s">
        <v>1503</v>
      </c>
      <c r="C481" s="8" t="s">
        <v>1270</v>
      </c>
      <c r="D481">
        <v>38.6</v>
      </c>
      <c r="E481">
        <v>26</v>
      </c>
    </row>
    <row r="482" spans="1:5" x14ac:dyDescent="0.25">
      <c r="A482">
        <v>12614</v>
      </c>
      <c r="B482" s="8" t="s">
        <v>1504</v>
      </c>
      <c r="C482" s="8" t="s">
        <v>1270</v>
      </c>
      <c r="D482">
        <v>65.97</v>
      </c>
      <c r="E482">
        <v>56</v>
      </c>
    </row>
    <row r="483" spans="1:5" x14ac:dyDescent="0.25">
      <c r="A483">
        <v>12615</v>
      </c>
      <c r="B483" s="8" t="s">
        <v>1505</v>
      </c>
      <c r="C483" s="8" t="s">
        <v>1270</v>
      </c>
      <c r="D483">
        <v>32.799999999999997</v>
      </c>
      <c r="E483">
        <v>21</v>
      </c>
    </row>
    <row r="484" spans="1:5" x14ac:dyDescent="0.25">
      <c r="A484">
        <v>12616</v>
      </c>
      <c r="B484" s="8" t="s">
        <v>1506</v>
      </c>
      <c r="C484" s="8" t="s">
        <v>1264</v>
      </c>
      <c r="D484">
        <v>37.14</v>
      </c>
      <c r="E484">
        <v>23</v>
      </c>
    </row>
    <row r="485" spans="1:5" x14ac:dyDescent="0.25">
      <c r="A485">
        <v>12617</v>
      </c>
      <c r="B485" s="8" t="s">
        <v>1507</v>
      </c>
      <c r="C485" s="8" t="s">
        <v>1264</v>
      </c>
      <c r="D485">
        <v>60.38</v>
      </c>
      <c r="E485">
        <v>53</v>
      </c>
    </row>
    <row r="486" spans="1:5" x14ac:dyDescent="0.25">
      <c r="A486">
        <v>12618</v>
      </c>
      <c r="B486" s="8" t="s">
        <v>1508</v>
      </c>
      <c r="C486" s="8" t="s">
        <v>1264</v>
      </c>
      <c r="D486">
        <v>36.979999999999997</v>
      </c>
      <c r="E486">
        <v>26</v>
      </c>
    </row>
    <row r="487" spans="1:5" x14ac:dyDescent="0.25">
      <c r="A487">
        <v>12619</v>
      </c>
      <c r="B487" s="8" t="s">
        <v>1509</v>
      </c>
      <c r="C487" s="8" t="s">
        <v>1264</v>
      </c>
      <c r="D487">
        <v>49.49</v>
      </c>
      <c r="E487">
        <v>20</v>
      </c>
    </row>
    <row r="488" spans="1:5" x14ac:dyDescent="0.25">
      <c r="A488">
        <v>12620</v>
      </c>
      <c r="B488" s="8" t="s">
        <v>1510</v>
      </c>
      <c r="C488" s="8" t="s">
        <v>1264</v>
      </c>
      <c r="D488">
        <v>41.09</v>
      </c>
      <c r="E488">
        <v>25</v>
      </c>
    </row>
    <row r="489" spans="1:5" x14ac:dyDescent="0.25">
      <c r="A489">
        <v>12621</v>
      </c>
      <c r="B489" s="8" t="s">
        <v>1511</v>
      </c>
      <c r="C489" s="8" t="s">
        <v>1270</v>
      </c>
      <c r="D489">
        <v>37.15</v>
      </c>
      <c r="E489">
        <v>27</v>
      </c>
    </row>
    <row r="490" spans="1:5" x14ac:dyDescent="0.25">
      <c r="A490">
        <v>12622</v>
      </c>
      <c r="B490" s="8" t="s">
        <v>1512</v>
      </c>
      <c r="C490" s="8" t="s">
        <v>1261</v>
      </c>
      <c r="D490">
        <v>22.96</v>
      </c>
      <c r="E490">
        <v>10</v>
      </c>
    </row>
    <row r="491" spans="1:5" x14ac:dyDescent="0.25">
      <c r="A491">
        <v>12623</v>
      </c>
      <c r="B491" s="8" t="s">
        <v>1513</v>
      </c>
      <c r="C491" s="8" t="s">
        <v>1264</v>
      </c>
      <c r="D491">
        <v>77.680000000000007</v>
      </c>
      <c r="E491">
        <v>58</v>
      </c>
    </row>
    <row r="492" spans="1:5" x14ac:dyDescent="0.25">
      <c r="A492">
        <v>12624</v>
      </c>
      <c r="B492" s="8" t="s">
        <v>1514</v>
      </c>
      <c r="C492" s="8" t="s">
        <v>1264</v>
      </c>
      <c r="D492">
        <v>34.700000000000003</v>
      </c>
      <c r="E492">
        <v>22</v>
      </c>
    </row>
    <row r="493" spans="1:5" x14ac:dyDescent="0.25">
      <c r="A493">
        <v>12625</v>
      </c>
      <c r="B493" s="8" t="s">
        <v>1515</v>
      </c>
      <c r="C493" s="8" t="s">
        <v>1264</v>
      </c>
      <c r="D493">
        <v>19.66</v>
      </c>
      <c r="E493">
        <v>9</v>
      </c>
    </row>
    <row r="494" spans="1:5" x14ac:dyDescent="0.25">
      <c r="A494">
        <v>12626</v>
      </c>
      <c r="B494" s="8" t="s">
        <v>1516</v>
      </c>
      <c r="C494" s="8" t="s">
        <v>1264</v>
      </c>
      <c r="D494">
        <v>25.32</v>
      </c>
      <c r="E494">
        <v>7</v>
      </c>
    </row>
    <row r="495" spans="1:5" x14ac:dyDescent="0.25">
      <c r="A495">
        <v>12627</v>
      </c>
      <c r="B495" s="8" t="s">
        <v>1517</v>
      </c>
      <c r="C495" s="8" t="s">
        <v>1264</v>
      </c>
      <c r="D495">
        <v>12.12</v>
      </c>
      <c r="E495">
        <v>9</v>
      </c>
    </row>
    <row r="496" spans="1:5" x14ac:dyDescent="0.25">
      <c r="A496">
        <v>12628</v>
      </c>
      <c r="B496" s="8" t="s">
        <v>1518</v>
      </c>
      <c r="C496" s="8" t="s">
        <v>1264</v>
      </c>
      <c r="D496">
        <v>99.89</v>
      </c>
      <c r="E496">
        <v>55</v>
      </c>
    </row>
    <row r="497" spans="1:5" x14ac:dyDescent="0.25">
      <c r="A497">
        <v>12629</v>
      </c>
      <c r="B497" s="8" t="s">
        <v>1519</v>
      </c>
      <c r="C497" s="8" t="s">
        <v>1264</v>
      </c>
      <c r="D497">
        <v>75.92</v>
      </c>
      <c r="E497">
        <v>60</v>
      </c>
    </row>
    <row r="498" spans="1:5" x14ac:dyDescent="0.25">
      <c r="A498">
        <v>12630</v>
      </c>
      <c r="B498" s="8" t="s">
        <v>1520</v>
      </c>
      <c r="C498" s="8" t="s">
        <v>1264</v>
      </c>
      <c r="D498">
        <v>63.22</v>
      </c>
      <c r="E498">
        <v>56</v>
      </c>
    </row>
    <row r="499" spans="1:5" x14ac:dyDescent="0.25">
      <c r="A499">
        <v>12631</v>
      </c>
      <c r="B499" s="8" t="s">
        <v>1521</v>
      </c>
      <c r="C499" s="8" t="s">
        <v>1270</v>
      </c>
      <c r="D499">
        <v>90.24</v>
      </c>
      <c r="E499">
        <v>61</v>
      </c>
    </row>
    <row r="500" spans="1:5" x14ac:dyDescent="0.25">
      <c r="A500">
        <v>12632</v>
      </c>
      <c r="B500" s="8" t="s">
        <v>1522</v>
      </c>
      <c r="C500" s="8" t="s">
        <v>1261</v>
      </c>
      <c r="D500">
        <v>98.13</v>
      </c>
      <c r="E500">
        <v>90</v>
      </c>
    </row>
    <row r="501" spans="1:5" x14ac:dyDescent="0.25">
      <c r="A501">
        <v>12633</v>
      </c>
      <c r="B501" s="8" t="s">
        <v>1523</v>
      </c>
      <c r="C501" s="8" t="s">
        <v>1270</v>
      </c>
      <c r="D501">
        <v>51.52</v>
      </c>
      <c r="E501">
        <v>36</v>
      </c>
    </row>
    <row r="502" spans="1:5" x14ac:dyDescent="0.25">
      <c r="A502">
        <v>12634</v>
      </c>
      <c r="B502" s="8" t="s">
        <v>1524</v>
      </c>
      <c r="C502" s="8" t="s">
        <v>1264</v>
      </c>
      <c r="D502">
        <v>73.97</v>
      </c>
      <c r="E502">
        <v>58</v>
      </c>
    </row>
    <row r="503" spans="1:5" x14ac:dyDescent="0.25">
      <c r="A503">
        <v>12635</v>
      </c>
      <c r="B503" s="8" t="s">
        <v>1525</v>
      </c>
      <c r="C503" s="8" t="s">
        <v>1264</v>
      </c>
      <c r="D503">
        <v>31.9</v>
      </c>
      <c r="E503">
        <v>25</v>
      </c>
    </row>
    <row r="504" spans="1:5" x14ac:dyDescent="0.25">
      <c r="A504">
        <v>12636</v>
      </c>
      <c r="B504" s="8" t="s">
        <v>1526</v>
      </c>
      <c r="C504" s="8" t="s">
        <v>1264</v>
      </c>
      <c r="D504">
        <v>69.400000000000006</v>
      </c>
      <c r="E504">
        <v>58</v>
      </c>
    </row>
    <row r="505" spans="1:5" x14ac:dyDescent="0.25">
      <c r="A505">
        <v>12637</v>
      </c>
      <c r="B505" s="8" t="s">
        <v>1527</v>
      </c>
      <c r="C505" s="8" t="s">
        <v>1264</v>
      </c>
      <c r="D505">
        <v>93.31</v>
      </c>
      <c r="E505">
        <v>74</v>
      </c>
    </row>
    <row r="506" spans="1:5" x14ac:dyDescent="0.25">
      <c r="A506">
        <v>12638</v>
      </c>
      <c r="B506" s="8" t="s">
        <v>1528</v>
      </c>
      <c r="C506" s="8" t="s">
        <v>1264</v>
      </c>
      <c r="D506">
        <v>88.45</v>
      </c>
      <c r="E506">
        <v>59</v>
      </c>
    </row>
    <row r="507" spans="1:5" x14ac:dyDescent="0.25">
      <c r="A507">
        <v>12639</v>
      </c>
      <c r="B507" s="8" t="s">
        <v>1529</v>
      </c>
      <c r="C507" s="8" t="s">
        <v>1270</v>
      </c>
      <c r="D507">
        <v>24.18</v>
      </c>
      <c r="E507">
        <v>17</v>
      </c>
    </row>
    <row r="508" spans="1:5" x14ac:dyDescent="0.25">
      <c r="A508">
        <v>12640</v>
      </c>
      <c r="B508" s="8" t="s">
        <v>1530</v>
      </c>
      <c r="C508" s="8" t="s">
        <v>1261</v>
      </c>
      <c r="D508">
        <v>48.5</v>
      </c>
      <c r="E508">
        <v>27</v>
      </c>
    </row>
    <row r="509" spans="1:5" x14ac:dyDescent="0.25">
      <c r="A509">
        <v>12641</v>
      </c>
      <c r="B509" s="8" t="s">
        <v>1531</v>
      </c>
      <c r="C509" s="8" t="s">
        <v>1261</v>
      </c>
      <c r="D509">
        <v>84.05</v>
      </c>
      <c r="E509">
        <v>62</v>
      </c>
    </row>
    <row r="510" spans="1:5" x14ac:dyDescent="0.25">
      <c r="A510">
        <v>12642</v>
      </c>
      <c r="B510" s="8" t="s">
        <v>1532</v>
      </c>
      <c r="C510" s="8" t="s">
        <v>1261</v>
      </c>
      <c r="D510">
        <v>61.29</v>
      </c>
      <c r="E510">
        <v>51</v>
      </c>
    </row>
    <row r="511" spans="1:5" x14ac:dyDescent="0.25">
      <c r="A511">
        <v>12643</v>
      </c>
      <c r="B511" s="8" t="s">
        <v>1533</v>
      </c>
      <c r="C511" s="8" t="s">
        <v>1261</v>
      </c>
      <c r="D511">
        <v>15.95</v>
      </c>
      <c r="E511">
        <v>13</v>
      </c>
    </row>
    <row r="512" spans="1:5" x14ac:dyDescent="0.25">
      <c r="A512">
        <v>12644</v>
      </c>
      <c r="B512" s="8" t="s">
        <v>1534</v>
      </c>
      <c r="C512" s="8" t="s">
        <v>1264</v>
      </c>
      <c r="D512">
        <v>90.74</v>
      </c>
      <c r="E512">
        <v>81</v>
      </c>
    </row>
    <row r="513" spans="1:5" x14ac:dyDescent="0.25">
      <c r="A513">
        <v>12645</v>
      </c>
      <c r="B513" s="8" t="s">
        <v>1535</v>
      </c>
      <c r="C513" s="8" t="s">
        <v>1264</v>
      </c>
      <c r="D513">
        <v>42.91</v>
      </c>
      <c r="E513">
        <v>21</v>
      </c>
    </row>
    <row r="514" spans="1:5" x14ac:dyDescent="0.25">
      <c r="A514">
        <v>12646</v>
      </c>
      <c r="B514" s="8" t="s">
        <v>1536</v>
      </c>
      <c r="C514" s="8" t="s">
        <v>1264</v>
      </c>
      <c r="D514">
        <v>54.28</v>
      </c>
      <c r="E514">
        <v>30</v>
      </c>
    </row>
    <row r="515" spans="1:5" x14ac:dyDescent="0.25">
      <c r="A515">
        <v>12647</v>
      </c>
      <c r="B515" s="8" t="s">
        <v>1537</v>
      </c>
      <c r="C515" s="8" t="s">
        <v>1264</v>
      </c>
      <c r="D515">
        <v>99.55</v>
      </c>
      <c r="E515">
        <v>79</v>
      </c>
    </row>
    <row r="516" spans="1:5" x14ac:dyDescent="0.25">
      <c r="A516">
        <v>12648</v>
      </c>
      <c r="B516" s="8" t="s">
        <v>1538</v>
      </c>
      <c r="C516" s="8" t="s">
        <v>1264</v>
      </c>
      <c r="D516">
        <v>58.39</v>
      </c>
      <c r="E516">
        <v>26</v>
      </c>
    </row>
    <row r="517" spans="1:5" x14ac:dyDescent="0.25">
      <c r="A517">
        <v>12649</v>
      </c>
      <c r="B517" s="8" t="s">
        <v>1539</v>
      </c>
      <c r="C517" s="8" t="s">
        <v>1261</v>
      </c>
      <c r="D517">
        <v>51.47</v>
      </c>
      <c r="E517">
        <v>43</v>
      </c>
    </row>
    <row r="518" spans="1:5" x14ac:dyDescent="0.25">
      <c r="A518">
        <v>12650</v>
      </c>
      <c r="B518" s="8" t="s">
        <v>1540</v>
      </c>
      <c r="C518" s="8" t="s">
        <v>1264</v>
      </c>
      <c r="D518">
        <v>54.86</v>
      </c>
      <c r="E518">
        <v>47</v>
      </c>
    </row>
    <row r="519" spans="1:5" x14ac:dyDescent="0.25">
      <c r="A519">
        <v>12651</v>
      </c>
      <c r="B519" s="8" t="s">
        <v>1541</v>
      </c>
      <c r="C519" s="8" t="s">
        <v>1261</v>
      </c>
      <c r="D519">
        <v>39.39</v>
      </c>
      <c r="E519">
        <v>32</v>
      </c>
    </row>
    <row r="520" spans="1:5" x14ac:dyDescent="0.25">
      <c r="A520">
        <v>12652</v>
      </c>
      <c r="B520" s="8" t="s">
        <v>1542</v>
      </c>
      <c r="C520" s="8" t="s">
        <v>1261</v>
      </c>
      <c r="D520">
        <v>34.729999999999997</v>
      </c>
      <c r="E520">
        <v>25</v>
      </c>
    </row>
    <row r="521" spans="1:5" x14ac:dyDescent="0.25">
      <c r="A521">
        <v>12653</v>
      </c>
      <c r="B521" s="8" t="s">
        <v>1543</v>
      </c>
      <c r="C521" s="8" t="s">
        <v>1264</v>
      </c>
      <c r="D521">
        <v>71.92</v>
      </c>
      <c r="E521">
        <v>54</v>
      </c>
    </row>
    <row r="522" spans="1:5" x14ac:dyDescent="0.25">
      <c r="A522">
        <v>12654</v>
      </c>
      <c r="B522" s="8" t="s">
        <v>1544</v>
      </c>
      <c r="C522" s="8" t="s">
        <v>1264</v>
      </c>
      <c r="D522">
        <v>45.71</v>
      </c>
      <c r="E522">
        <v>28</v>
      </c>
    </row>
    <row r="523" spans="1:5" x14ac:dyDescent="0.25">
      <c r="A523">
        <v>12655</v>
      </c>
      <c r="B523" s="8" t="s">
        <v>1545</v>
      </c>
      <c r="C523" s="8" t="s">
        <v>1264</v>
      </c>
      <c r="D523">
        <v>83.17</v>
      </c>
      <c r="E523">
        <v>78</v>
      </c>
    </row>
    <row r="524" spans="1:5" x14ac:dyDescent="0.25">
      <c r="A524">
        <v>12656</v>
      </c>
      <c r="B524" s="8" t="s">
        <v>1546</v>
      </c>
      <c r="C524" s="8" t="s">
        <v>1264</v>
      </c>
      <c r="D524">
        <v>37.44</v>
      </c>
      <c r="E524">
        <v>32</v>
      </c>
    </row>
    <row r="525" spans="1:5" x14ac:dyDescent="0.25">
      <c r="A525">
        <v>12657</v>
      </c>
      <c r="B525" s="8" t="s">
        <v>1547</v>
      </c>
      <c r="C525" s="8" t="s">
        <v>1261</v>
      </c>
      <c r="D525">
        <v>62.87</v>
      </c>
      <c r="E525">
        <v>54</v>
      </c>
    </row>
    <row r="526" spans="1:5" x14ac:dyDescent="0.25">
      <c r="A526">
        <v>12658</v>
      </c>
      <c r="B526" s="8" t="s">
        <v>1548</v>
      </c>
      <c r="C526" s="8" t="s">
        <v>1261</v>
      </c>
      <c r="D526">
        <v>81.709999999999994</v>
      </c>
      <c r="E526">
        <v>58</v>
      </c>
    </row>
    <row r="527" spans="1:5" x14ac:dyDescent="0.25">
      <c r="A527">
        <v>12659</v>
      </c>
      <c r="B527" s="8" t="s">
        <v>1549</v>
      </c>
      <c r="C527" s="8" t="s">
        <v>1261</v>
      </c>
      <c r="D527">
        <v>91.41</v>
      </c>
      <c r="E527">
        <v>56</v>
      </c>
    </row>
    <row r="528" spans="1:5" x14ac:dyDescent="0.25">
      <c r="A528">
        <v>12660</v>
      </c>
      <c r="B528" s="8" t="s">
        <v>1550</v>
      </c>
      <c r="C528" s="8" t="s">
        <v>1264</v>
      </c>
      <c r="D528">
        <v>39.21</v>
      </c>
      <c r="E528">
        <v>25</v>
      </c>
    </row>
    <row r="529" spans="1:5" x14ac:dyDescent="0.25">
      <c r="A529">
        <v>12661</v>
      </c>
      <c r="B529" s="8" t="s">
        <v>1551</v>
      </c>
      <c r="C529" s="8" t="s">
        <v>1261</v>
      </c>
      <c r="D529">
        <v>59.86</v>
      </c>
      <c r="E529">
        <v>42</v>
      </c>
    </row>
    <row r="530" spans="1:5" x14ac:dyDescent="0.25">
      <c r="A530">
        <v>12662</v>
      </c>
      <c r="B530" s="8" t="s">
        <v>1552</v>
      </c>
      <c r="C530" s="8" t="s">
        <v>1270</v>
      </c>
      <c r="D530">
        <v>54.36</v>
      </c>
      <c r="E530">
        <v>30</v>
      </c>
    </row>
    <row r="531" spans="1:5" x14ac:dyDescent="0.25">
      <c r="A531">
        <v>12663</v>
      </c>
      <c r="B531" s="8" t="s">
        <v>1553</v>
      </c>
      <c r="C531" s="8" t="s">
        <v>1264</v>
      </c>
      <c r="D531">
        <v>98.09</v>
      </c>
      <c r="E531">
        <v>87</v>
      </c>
    </row>
    <row r="532" spans="1:5" x14ac:dyDescent="0.25">
      <c r="A532">
        <v>12664</v>
      </c>
      <c r="B532" s="8" t="s">
        <v>1554</v>
      </c>
      <c r="C532" s="8" t="s">
        <v>1264</v>
      </c>
      <c r="D532">
        <v>25.43</v>
      </c>
      <c r="E532">
        <v>25</v>
      </c>
    </row>
    <row r="533" spans="1:5" x14ac:dyDescent="0.25">
      <c r="A533">
        <v>12665</v>
      </c>
      <c r="B533" s="8" t="s">
        <v>1555</v>
      </c>
      <c r="C533" s="8" t="s">
        <v>1261</v>
      </c>
      <c r="D533">
        <v>86.68</v>
      </c>
      <c r="E533">
        <v>69</v>
      </c>
    </row>
    <row r="534" spans="1:5" x14ac:dyDescent="0.25">
      <c r="A534">
        <v>12666</v>
      </c>
      <c r="B534" s="8" t="s">
        <v>1556</v>
      </c>
      <c r="C534" s="8" t="s">
        <v>1270</v>
      </c>
      <c r="D534">
        <v>22.95</v>
      </c>
      <c r="E534">
        <v>9</v>
      </c>
    </row>
    <row r="535" spans="1:5" x14ac:dyDescent="0.25">
      <c r="A535">
        <v>12667</v>
      </c>
      <c r="B535" s="8" t="s">
        <v>1557</v>
      </c>
      <c r="C535" s="8" t="s">
        <v>1270</v>
      </c>
      <c r="D535">
        <v>16.309999999999999</v>
      </c>
      <c r="E535">
        <v>9</v>
      </c>
    </row>
    <row r="536" spans="1:5" x14ac:dyDescent="0.25">
      <c r="A536">
        <v>12668</v>
      </c>
      <c r="B536" s="8" t="s">
        <v>1558</v>
      </c>
      <c r="C536" s="8" t="s">
        <v>1264</v>
      </c>
      <c r="D536">
        <v>28.32</v>
      </c>
      <c r="E536">
        <v>9</v>
      </c>
    </row>
    <row r="537" spans="1:5" x14ac:dyDescent="0.25">
      <c r="A537">
        <v>12669</v>
      </c>
      <c r="B537" s="8" t="s">
        <v>1559</v>
      </c>
      <c r="C537" s="8" t="s">
        <v>1270</v>
      </c>
      <c r="D537">
        <v>16.670000000000002</v>
      </c>
      <c r="E537">
        <v>9</v>
      </c>
    </row>
    <row r="538" spans="1:5" x14ac:dyDescent="0.25">
      <c r="A538">
        <v>12670</v>
      </c>
      <c r="B538" s="8" t="s">
        <v>1560</v>
      </c>
      <c r="C538" s="8" t="s">
        <v>1261</v>
      </c>
      <c r="D538">
        <v>73.959999999999994</v>
      </c>
      <c r="E538">
        <v>63</v>
      </c>
    </row>
    <row r="539" spans="1:5" x14ac:dyDescent="0.25">
      <c r="A539">
        <v>12671</v>
      </c>
      <c r="B539" s="8" t="s">
        <v>1561</v>
      </c>
      <c r="C539" s="8" t="s">
        <v>1270</v>
      </c>
      <c r="D539">
        <v>97.94</v>
      </c>
      <c r="E539">
        <v>52</v>
      </c>
    </row>
    <row r="540" spans="1:5" x14ac:dyDescent="0.25">
      <c r="A540">
        <v>12672</v>
      </c>
      <c r="B540" s="8" t="s">
        <v>1562</v>
      </c>
      <c r="C540" s="8" t="s">
        <v>1264</v>
      </c>
      <c r="D540">
        <v>73.05</v>
      </c>
      <c r="E540">
        <v>65</v>
      </c>
    </row>
    <row r="541" spans="1:5" x14ac:dyDescent="0.25">
      <c r="A541">
        <v>12673</v>
      </c>
      <c r="B541" s="8" t="s">
        <v>1563</v>
      </c>
      <c r="C541" s="8" t="s">
        <v>1261</v>
      </c>
      <c r="D541">
        <v>87.48</v>
      </c>
      <c r="E541">
        <v>61</v>
      </c>
    </row>
    <row r="542" spans="1:5" x14ac:dyDescent="0.25">
      <c r="A542">
        <v>12674</v>
      </c>
      <c r="B542" s="8" t="s">
        <v>1564</v>
      </c>
      <c r="C542" s="8" t="s">
        <v>1264</v>
      </c>
      <c r="D542">
        <v>30.68</v>
      </c>
      <c r="E542">
        <v>21</v>
      </c>
    </row>
    <row r="543" spans="1:5" x14ac:dyDescent="0.25">
      <c r="A543">
        <v>12675</v>
      </c>
      <c r="B543" s="8" t="s">
        <v>1565</v>
      </c>
      <c r="C543" s="8" t="s">
        <v>1264</v>
      </c>
      <c r="D543">
        <v>75.88</v>
      </c>
      <c r="E543">
        <v>60</v>
      </c>
    </row>
    <row r="544" spans="1:5" x14ac:dyDescent="0.25">
      <c r="A544">
        <v>12676</v>
      </c>
      <c r="B544" s="8" t="s">
        <v>1566</v>
      </c>
      <c r="C544" s="8" t="s">
        <v>1270</v>
      </c>
      <c r="D544">
        <v>20.18</v>
      </c>
      <c r="E544">
        <v>7</v>
      </c>
    </row>
    <row r="545" spans="1:5" x14ac:dyDescent="0.25">
      <c r="A545">
        <v>12677</v>
      </c>
      <c r="B545" s="8" t="s">
        <v>1567</v>
      </c>
      <c r="C545" s="8" t="s">
        <v>1264</v>
      </c>
      <c r="D545">
        <v>18.77</v>
      </c>
      <c r="E545">
        <v>9</v>
      </c>
    </row>
    <row r="546" spans="1:5" x14ac:dyDescent="0.25">
      <c r="A546">
        <v>12678</v>
      </c>
      <c r="B546" s="8" t="s">
        <v>1568</v>
      </c>
      <c r="C546" s="8" t="s">
        <v>1264</v>
      </c>
      <c r="D546">
        <v>71.2</v>
      </c>
      <c r="E546">
        <v>64</v>
      </c>
    </row>
    <row r="547" spans="1:5" x14ac:dyDescent="0.25">
      <c r="A547">
        <v>12679</v>
      </c>
      <c r="B547" s="8" t="s">
        <v>1569</v>
      </c>
      <c r="C547" s="8" t="s">
        <v>1264</v>
      </c>
      <c r="D547">
        <v>38.81</v>
      </c>
      <c r="E547">
        <v>20</v>
      </c>
    </row>
    <row r="548" spans="1:5" x14ac:dyDescent="0.25">
      <c r="A548">
        <v>12680</v>
      </c>
      <c r="B548" s="8" t="s">
        <v>1570</v>
      </c>
      <c r="C548" s="8" t="s">
        <v>1270</v>
      </c>
      <c r="D548">
        <v>29.42</v>
      </c>
      <c r="E548">
        <v>14</v>
      </c>
    </row>
    <row r="549" spans="1:5" x14ac:dyDescent="0.25">
      <c r="A549">
        <v>12681</v>
      </c>
      <c r="B549" s="8" t="s">
        <v>1571</v>
      </c>
      <c r="C549" s="8" t="s">
        <v>1264</v>
      </c>
      <c r="D549">
        <v>60.95</v>
      </c>
      <c r="E549">
        <v>53</v>
      </c>
    </row>
    <row r="550" spans="1:5" x14ac:dyDescent="0.25">
      <c r="A550">
        <v>12682</v>
      </c>
      <c r="B550" s="8" t="s">
        <v>1572</v>
      </c>
      <c r="C550" s="8" t="s">
        <v>1264</v>
      </c>
      <c r="D550">
        <v>51.54</v>
      </c>
      <c r="E550">
        <v>43</v>
      </c>
    </row>
    <row r="551" spans="1:5" x14ac:dyDescent="0.25">
      <c r="A551">
        <v>12683</v>
      </c>
      <c r="B551" s="8" t="s">
        <v>1573</v>
      </c>
      <c r="C551" s="8" t="s">
        <v>1261</v>
      </c>
      <c r="D551">
        <v>66.06</v>
      </c>
      <c r="E551">
        <v>58</v>
      </c>
    </row>
    <row r="552" spans="1:5" x14ac:dyDescent="0.25">
      <c r="A552">
        <v>12684</v>
      </c>
      <c r="B552" s="8" t="s">
        <v>1574</v>
      </c>
      <c r="C552" s="8" t="s">
        <v>1264</v>
      </c>
      <c r="D552">
        <v>57.27</v>
      </c>
      <c r="E552">
        <v>38</v>
      </c>
    </row>
    <row r="553" spans="1:5" x14ac:dyDescent="0.25">
      <c r="A553">
        <v>12685</v>
      </c>
      <c r="B553" s="8" t="s">
        <v>1575</v>
      </c>
      <c r="C553" s="8" t="s">
        <v>1264</v>
      </c>
      <c r="D553">
        <v>54.31</v>
      </c>
      <c r="E553">
        <v>42</v>
      </c>
    </row>
    <row r="554" spans="1:5" x14ac:dyDescent="0.25">
      <c r="A554">
        <v>12686</v>
      </c>
      <c r="B554" s="8" t="s">
        <v>1576</v>
      </c>
      <c r="C554" s="8" t="s">
        <v>1270</v>
      </c>
      <c r="D554">
        <v>58.24</v>
      </c>
      <c r="E554">
        <v>46</v>
      </c>
    </row>
    <row r="555" spans="1:5" x14ac:dyDescent="0.25">
      <c r="A555">
        <v>12687</v>
      </c>
      <c r="B555" s="8" t="s">
        <v>1577</v>
      </c>
      <c r="C555" s="8" t="s">
        <v>1264</v>
      </c>
      <c r="D555">
        <v>22.21</v>
      </c>
      <c r="E555">
        <v>10</v>
      </c>
    </row>
    <row r="556" spans="1:5" x14ac:dyDescent="0.25">
      <c r="A556">
        <v>12688</v>
      </c>
      <c r="B556" s="8" t="s">
        <v>1578</v>
      </c>
      <c r="C556" s="8" t="s">
        <v>1264</v>
      </c>
      <c r="D556">
        <v>19.32</v>
      </c>
      <c r="E556">
        <v>6</v>
      </c>
    </row>
    <row r="557" spans="1:5" x14ac:dyDescent="0.25">
      <c r="A557">
        <v>12689</v>
      </c>
      <c r="B557" s="8" t="s">
        <v>1579</v>
      </c>
      <c r="C557" s="8" t="s">
        <v>1264</v>
      </c>
      <c r="D557">
        <v>37.479999999999997</v>
      </c>
      <c r="E557">
        <v>24</v>
      </c>
    </row>
    <row r="558" spans="1:5" x14ac:dyDescent="0.25">
      <c r="A558">
        <v>12690</v>
      </c>
      <c r="B558" s="8" t="s">
        <v>1580</v>
      </c>
      <c r="C558" s="8" t="s">
        <v>1264</v>
      </c>
      <c r="D558">
        <v>72.040000000000006</v>
      </c>
      <c r="E558">
        <v>55</v>
      </c>
    </row>
    <row r="559" spans="1:5" x14ac:dyDescent="0.25">
      <c r="A559">
        <v>12691</v>
      </c>
      <c r="B559" s="8" t="s">
        <v>1581</v>
      </c>
      <c r="C559" s="8" t="s">
        <v>1261</v>
      </c>
      <c r="D559">
        <v>98.52</v>
      </c>
      <c r="E559">
        <v>63</v>
      </c>
    </row>
    <row r="560" spans="1:5" x14ac:dyDescent="0.25">
      <c r="A560">
        <v>12692</v>
      </c>
      <c r="B560" s="8" t="s">
        <v>1582</v>
      </c>
      <c r="C560" s="8" t="s">
        <v>1264</v>
      </c>
      <c r="D560">
        <v>41.66</v>
      </c>
      <c r="E560">
        <v>28</v>
      </c>
    </row>
    <row r="561" spans="1:5" x14ac:dyDescent="0.25">
      <c r="A561">
        <v>12693</v>
      </c>
      <c r="B561" s="8" t="s">
        <v>1583</v>
      </c>
      <c r="C561" s="8" t="s">
        <v>1264</v>
      </c>
      <c r="D561">
        <v>72.42</v>
      </c>
      <c r="E561">
        <v>65</v>
      </c>
    </row>
    <row r="562" spans="1:5" x14ac:dyDescent="0.25">
      <c r="A562">
        <v>12694</v>
      </c>
      <c r="B562" s="8" t="s">
        <v>1584</v>
      </c>
      <c r="C562" s="8" t="s">
        <v>1264</v>
      </c>
      <c r="D562">
        <v>21.58</v>
      </c>
      <c r="E562">
        <v>9</v>
      </c>
    </row>
    <row r="563" spans="1:5" x14ac:dyDescent="0.25">
      <c r="A563">
        <v>12695</v>
      </c>
      <c r="B563" s="8" t="s">
        <v>1585</v>
      </c>
      <c r="C563" s="8" t="s">
        <v>1264</v>
      </c>
      <c r="D563">
        <v>89.2</v>
      </c>
      <c r="E563">
        <v>77</v>
      </c>
    </row>
    <row r="564" spans="1:5" x14ac:dyDescent="0.25">
      <c r="A564">
        <v>12696</v>
      </c>
      <c r="B564" s="8" t="s">
        <v>1586</v>
      </c>
      <c r="C564" s="8" t="s">
        <v>1264</v>
      </c>
      <c r="D564">
        <v>42.42</v>
      </c>
      <c r="E564">
        <v>22</v>
      </c>
    </row>
    <row r="565" spans="1:5" x14ac:dyDescent="0.25">
      <c r="A565">
        <v>12697</v>
      </c>
      <c r="B565" s="8" t="s">
        <v>1587</v>
      </c>
      <c r="C565" s="8" t="s">
        <v>1261</v>
      </c>
      <c r="D565">
        <v>74.510000000000005</v>
      </c>
      <c r="E565">
        <v>54</v>
      </c>
    </row>
    <row r="566" spans="1:5" x14ac:dyDescent="0.25">
      <c r="A566">
        <v>12698</v>
      </c>
      <c r="B566" s="8" t="s">
        <v>1588</v>
      </c>
      <c r="C566" s="8" t="s">
        <v>1264</v>
      </c>
      <c r="D566">
        <v>99.25</v>
      </c>
      <c r="E566">
        <v>94</v>
      </c>
    </row>
    <row r="567" spans="1:5" x14ac:dyDescent="0.25">
      <c r="A567">
        <v>12699</v>
      </c>
      <c r="B567" s="8" t="s">
        <v>1589</v>
      </c>
      <c r="C567" s="8" t="s">
        <v>1261</v>
      </c>
      <c r="D567">
        <v>81.209999999999994</v>
      </c>
      <c r="E567">
        <v>74</v>
      </c>
    </row>
    <row r="568" spans="1:5" x14ac:dyDescent="0.25">
      <c r="A568">
        <v>12700</v>
      </c>
      <c r="B568" s="8" t="s">
        <v>1590</v>
      </c>
      <c r="C568" s="8" t="s">
        <v>1264</v>
      </c>
      <c r="D568">
        <v>49.33</v>
      </c>
      <c r="E568">
        <v>42</v>
      </c>
    </row>
    <row r="569" spans="1:5" x14ac:dyDescent="0.25">
      <c r="A569">
        <v>12701</v>
      </c>
      <c r="B569" s="8" t="s">
        <v>1591</v>
      </c>
      <c r="C569" s="8" t="s">
        <v>1264</v>
      </c>
      <c r="D569">
        <v>65.739999999999995</v>
      </c>
      <c r="E569">
        <v>53</v>
      </c>
    </row>
    <row r="570" spans="1:5" x14ac:dyDescent="0.25">
      <c r="A570">
        <v>12702</v>
      </c>
      <c r="B570" s="8" t="s">
        <v>1592</v>
      </c>
      <c r="C570" s="8" t="s">
        <v>1264</v>
      </c>
      <c r="D570">
        <v>79.86</v>
      </c>
      <c r="E570">
        <v>72</v>
      </c>
    </row>
    <row r="571" spans="1:5" x14ac:dyDescent="0.25">
      <c r="A571">
        <v>12703</v>
      </c>
      <c r="B571" s="8" t="s">
        <v>1593</v>
      </c>
      <c r="C571" s="8" t="s">
        <v>1264</v>
      </c>
      <c r="D571">
        <v>73.98</v>
      </c>
      <c r="E571">
        <v>64</v>
      </c>
    </row>
    <row r="572" spans="1:5" x14ac:dyDescent="0.25">
      <c r="A572">
        <v>12704</v>
      </c>
      <c r="B572" s="8" t="s">
        <v>1594</v>
      </c>
      <c r="C572" s="8" t="s">
        <v>1264</v>
      </c>
      <c r="D572">
        <v>82.04</v>
      </c>
      <c r="E572">
        <v>67</v>
      </c>
    </row>
    <row r="573" spans="1:5" x14ac:dyDescent="0.25">
      <c r="A573">
        <v>12705</v>
      </c>
      <c r="B573" s="8" t="s">
        <v>1595</v>
      </c>
      <c r="C573" s="8" t="s">
        <v>1270</v>
      </c>
      <c r="D573">
        <v>26.67</v>
      </c>
      <c r="E573">
        <v>9</v>
      </c>
    </row>
    <row r="574" spans="1:5" x14ac:dyDescent="0.25">
      <c r="A574">
        <v>12706</v>
      </c>
      <c r="B574" s="8" t="s">
        <v>1596</v>
      </c>
      <c r="C574" s="8" t="s">
        <v>1264</v>
      </c>
      <c r="D574">
        <v>10.130000000000001</v>
      </c>
      <c r="E574">
        <v>9</v>
      </c>
    </row>
    <row r="575" spans="1:5" x14ac:dyDescent="0.25">
      <c r="A575">
        <v>12707</v>
      </c>
      <c r="B575" s="8" t="s">
        <v>1597</v>
      </c>
      <c r="C575" s="8" t="s">
        <v>1270</v>
      </c>
      <c r="D575">
        <v>72.39</v>
      </c>
      <c r="E575">
        <v>66</v>
      </c>
    </row>
    <row r="576" spans="1:5" x14ac:dyDescent="0.25">
      <c r="A576">
        <v>12708</v>
      </c>
      <c r="B576" s="8" t="s">
        <v>1598</v>
      </c>
      <c r="C576" s="8" t="s">
        <v>1264</v>
      </c>
      <c r="D576">
        <v>85.91</v>
      </c>
      <c r="E576">
        <v>77</v>
      </c>
    </row>
    <row r="577" spans="1:5" x14ac:dyDescent="0.25">
      <c r="A577">
        <v>12709</v>
      </c>
      <c r="B577" s="8" t="s">
        <v>1599</v>
      </c>
      <c r="C577" s="8" t="s">
        <v>1261</v>
      </c>
      <c r="D577">
        <v>81.31</v>
      </c>
      <c r="E577">
        <v>55</v>
      </c>
    </row>
    <row r="578" spans="1:5" x14ac:dyDescent="0.25">
      <c r="A578">
        <v>12710</v>
      </c>
      <c r="B578" s="8" t="s">
        <v>1600</v>
      </c>
      <c r="C578" s="8" t="s">
        <v>1264</v>
      </c>
      <c r="D578">
        <v>60.3</v>
      </c>
      <c r="E578">
        <v>52</v>
      </c>
    </row>
    <row r="579" spans="1:5" x14ac:dyDescent="0.25">
      <c r="A579">
        <v>12711</v>
      </c>
      <c r="B579" s="8" t="s">
        <v>1601</v>
      </c>
      <c r="C579" s="8" t="s">
        <v>1264</v>
      </c>
      <c r="D579">
        <v>31.77</v>
      </c>
      <c r="E579">
        <v>24</v>
      </c>
    </row>
    <row r="580" spans="1:5" x14ac:dyDescent="0.25">
      <c r="A580">
        <v>12712</v>
      </c>
      <c r="B580" s="8" t="s">
        <v>1602</v>
      </c>
      <c r="C580" s="8" t="s">
        <v>1264</v>
      </c>
      <c r="D580">
        <v>64.27</v>
      </c>
      <c r="E580">
        <v>57</v>
      </c>
    </row>
    <row r="581" spans="1:5" x14ac:dyDescent="0.25">
      <c r="A581">
        <v>12713</v>
      </c>
      <c r="B581" s="8" t="s">
        <v>1603</v>
      </c>
      <c r="C581" s="8" t="s">
        <v>1264</v>
      </c>
      <c r="D581">
        <v>69.510000000000005</v>
      </c>
      <c r="E581">
        <v>61</v>
      </c>
    </row>
    <row r="582" spans="1:5" x14ac:dyDescent="0.25">
      <c r="A582">
        <v>12714</v>
      </c>
      <c r="B582" s="8" t="s">
        <v>1604</v>
      </c>
      <c r="C582" s="8" t="s">
        <v>1264</v>
      </c>
      <c r="D582">
        <v>27.22</v>
      </c>
      <c r="E582">
        <v>9</v>
      </c>
    </row>
    <row r="583" spans="1:5" x14ac:dyDescent="0.25">
      <c r="A583">
        <v>12715</v>
      </c>
      <c r="B583" s="8" t="s">
        <v>1605</v>
      </c>
      <c r="C583" s="8" t="s">
        <v>1270</v>
      </c>
      <c r="D583">
        <v>77.680000000000007</v>
      </c>
      <c r="E583">
        <v>67</v>
      </c>
    </row>
    <row r="584" spans="1:5" x14ac:dyDescent="0.25">
      <c r="A584">
        <v>12716</v>
      </c>
      <c r="B584" s="8" t="s">
        <v>1606</v>
      </c>
      <c r="C584" s="8" t="s">
        <v>1261</v>
      </c>
      <c r="D584">
        <v>92.98</v>
      </c>
      <c r="E584">
        <v>60</v>
      </c>
    </row>
    <row r="585" spans="1:5" x14ac:dyDescent="0.25">
      <c r="A585">
        <v>12717</v>
      </c>
      <c r="B585" s="8" t="s">
        <v>1607</v>
      </c>
      <c r="C585" s="8" t="s">
        <v>1270</v>
      </c>
      <c r="D585">
        <v>18.079999999999998</v>
      </c>
      <c r="E585">
        <v>9</v>
      </c>
    </row>
    <row r="586" spans="1:5" x14ac:dyDescent="0.25">
      <c r="A586">
        <v>12718</v>
      </c>
      <c r="B586" s="8" t="s">
        <v>1608</v>
      </c>
      <c r="C586" s="8" t="s">
        <v>1270</v>
      </c>
      <c r="D586">
        <v>63.06</v>
      </c>
      <c r="E586">
        <v>54</v>
      </c>
    </row>
    <row r="587" spans="1:5" x14ac:dyDescent="0.25">
      <c r="A587">
        <v>12719</v>
      </c>
      <c r="B587" s="8" t="s">
        <v>1609</v>
      </c>
      <c r="C587" s="8" t="s">
        <v>1261</v>
      </c>
      <c r="D587">
        <v>51.71</v>
      </c>
      <c r="E587">
        <v>22</v>
      </c>
    </row>
    <row r="588" spans="1:5" x14ac:dyDescent="0.25">
      <c r="A588">
        <v>12720</v>
      </c>
      <c r="B588" s="8" t="s">
        <v>1610</v>
      </c>
      <c r="C588" s="8" t="s">
        <v>1264</v>
      </c>
      <c r="D588">
        <v>52.34</v>
      </c>
      <c r="E588">
        <v>32</v>
      </c>
    </row>
    <row r="589" spans="1:5" x14ac:dyDescent="0.25">
      <c r="A589">
        <v>12721</v>
      </c>
      <c r="B589" s="8" t="s">
        <v>1611</v>
      </c>
      <c r="C589" s="8" t="s">
        <v>1264</v>
      </c>
      <c r="D589">
        <v>43.06</v>
      </c>
      <c r="E589">
        <v>22</v>
      </c>
    </row>
    <row r="590" spans="1:5" x14ac:dyDescent="0.25">
      <c r="A590">
        <v>12722</v>
      </c>
      <c r="B590" s="8" t="s">
        <v>1612</v>
      </c>
      <c r="C590" s="8" t="s">
        <v>1270</v>
      </c>
      <c r="D590">
        <v>59.61</v>
      </c>
      <c r="E590">
        <v>43</v>
      </c>
    </row>
    <row r="591" spans="1:5" x14ac:dyDescent="0.25">
      <c r="A591">
        <v>12723</v>
      </c>
      <c r="B591" s="8" t="s">
        <v>1613</v>
      </c>
      <c r="C591" s="8" t="s">
        <v>1270</v>
      </c>
      <c r="D591">
        <v>14.62</v>
      </c>
      <c r="E591">
        <v>9</v>
      </c>
    </row>
    <row r="592" spans="1:5" x14ac:dyDescent="0.25">
      <c r="A592">
        <v>12724</v>
      </c>
      <c r="B592" s="8" t="s">
        <v>1614</v>
      </c>
      <c r="C592" s="8" t="s">
        <v>1264</v>
      </c>
      <c r="D592">
        <v>46.53</v>
      </c>
      <c r="E592">
        <v>34</v>
      </c>
    </row>
    <row r="593" spans="1:5" x14ac:dyDescent="0.25">
      <c r="A593">
        <v>12725</v>
      </c>
      <c r="B593" s="8" t="s">
        <v>1615</v>
      </c>
      <c r="C593" s="8" t="s">
        <v>1264</v>
      </c>
      <c r="D593">
        <v>24.24</v>
      </c>
      <c r="E593">
        <v>6</v>
      </c>
    </row>
    <row r="594" spans="1:5" x14ac:dyDescent="0.25">
      <c r="A594">
        <v>12726</v>
      </c>
      <c r="B594" s="8" t="s">
        <v>1616</v>
      </c>
      <c r="C594" s="8" t="s">
        <v>1264</v>
      </c>
      <c r="D594">
        <v>45.58</v>
      </c>
      <c r="E594">
        <v>35</v>
      </c>
    </row>
    <row r="595" spans="1:5" x14ac:dyDescent="0.25">
      <c r="A595">
        <v>12727</v>
      </c>
      <c r="B595" s="8" t="s">
        <v>1617</v>
      </c>
      <c r="C595" s="8" t="s">
        <v>1264</v>
      </c>
      <c r="D595">
        <v>75.2</v>
      </c>
      <c r="E595">
        <v>64</v>
      </c>
    </row>
    <row r="596" spans="1:5" x14ac:dyDescent="0.25">
      <c r="A596">
        <v>12728</v>
      </c>
      <c r="B596" s="8" t="s">
        <v>1618</v>
      </c>
      <c r="C596" s="8" t="s">
        <v>1264</v>
      </c>
      <c r="D596">
        <v>96.8</v>
      </c>
      <c r="E596">
        <v>87</v>
      </c>
    </row>
    <row r="597" spans="1:5" x14ac:dyDescent="0.25">
      <c r="A597">
        <v>12729</v>
      </c>
      <c r="B597" s="8" t="s">
        <v>1619</v>
      </c>
      <c r="C597" s="8" t="s">
        <v>1264</v>
      </c>
      <c r="D597">
        <v>14.82</v>
      </c>
      <c r="E597">
        <v>14</v>
      </c>
    </row>
    <row r="598" spans="1:5" x14ac:dyDescent="0.25">
      <c r="A598">
        <v>12730</v>
      </c>
      <c r="B598" s="8" t="s">
        <v>1620</v>
      </c>
      <c r="C598" s="8" t="s">
        <v>1264</v>
      </c>
      <c r="D598">
        <v>52.2</v>
      </c>
      <c r="E598">
        <v>42</v>
      </c>
    </row>
    <row r="599" spans="1:5" x14ac:dyDescent="0.25">
      <c r="A599">
        <v>12731</v>
      </c>
      <c r="B599" s="8" t="s">
        <v>1621</v>
      </c>
      <c r="C599" s="8" t="s">
        <v>1270</v>
      </c>
      <c r="D599">
        <v>46.66</v>
      </c>
      <c r="E599">
        <v>37</v>
      </c>
    </row>
    <row r="600" spans="1:5" x14ac:dyDescent="0.25">
      <c r="A600">
        <v>12732</v>
      </c>
      <c r="B600" s="8" t="s">
        <v>1622</v>
      </c>
      <c r="C600" s="8" t="s">
        <v>1264</v>
      </c>
      <c r="D600">
        <v>36.85</v>
      </c>
      <c r="E600">
        <v>21</v>
      </c>
    </row>
    <row r="601" spans="1:5" x14ac:dyDescent="0.25">
      <c r="A601">
        <v>12733</v>
      </c>
      <c r="B601" s="8" t="s">
        <v>1623</v>
      </c>
      <c r="C601" s="8" t="s">
        <v>1264</v>
      </c>
      <c r="D601">
        <v>70.319999999999993</v>
      </c>
      <c r="E601">
        <v>51</v>
      </c>
    </row>
    <row r="602" spans="1:5" x14ac:dyDescent="0.25">
      <c r="A602">
        <v>12734</v>
      </c>
      <c r="B602" s="8" t="s">
        <v>1624</v>
      </c>
      <c r="C602" s="8" t="s">
        <v>1264</v>
      </c>
      <c r="D602">
        <v>83.08</v>
      </c>
      <c r="E602">
        <v>64</v>
      </c>
    </row>
    <row r="603" spans="1:5" x14ac:dyDescent="0.25">
      <c r="A603">
        <v>12735</v>
      </c>
      <c r="B603" s="8" t="s">
        <v>1625</v>
      </c>
      <c r="C603" s="8" t="s">
        <v>1270</v>
      </c>
      <c r="D603">
        <v>64.989999999999995</v>
      </c>
      <c r="E603">
        <v>56</v>
      </c>
    </row>
    <row r="604" spans="1:5" x14ac:dyDescent="0.25">
      <c r="A604">
        <v>12736</v>
      </c>
      <c r="B604" s="8" t="s">
        <v>1626</v>
      </c>
      <c r="C604" s="8" t="s">
        <v>1264</v>
      </c>
      <c r="D604">
        <v>77.56</v>
      </c>
      <c r="E604">
        <v>58</v>
      </c>
    </row>
    <row r="605" spans="1:5" x14ac:dyDescent="0.25">
      <c r="A605">
        <v>12737</v>
      </c>
      <c r="B605" s="8" t="s">
        <v>1627</v>
      </c>
      <c r="C605" s="8" t="s">
        <v>1261</v>
      </c>
      <c r="D605">
        <v>54.51</v>
      </c>
      <c r="E605">
        <v>22</v>
      </c>
    </row>
    <row r="606" spans="1:5" x14ac:dyDescent="0.25">
      <c r="A606">
        <v>12738</v>
      </c>
      <c r="B606" s="8" t="s">
        <v>1628</v>
      </c>
      <c r="C606" s="8" t="s">
        <v>1264</v>
      </c>
      <c r="D606">
        <v>51.89</v>
      </c>
      <c r="E606">
        <v>41</v>
      </c>
    </row>
    <row r="607" spans="1:5" x14ac:dyDescent="0.25">
      <c r="A607">
        <v>12739</v>
      </c>
      <c r="B607" s="8" t="s">
        <v>1629</v>
      </c>
      <c r="C607" s="8" t="s">
        <v>1264</v>
      </c>
      <c r="D607">
        <v>31.75</v>
      </c>
      <c r="E607">
        <v>22</v>
      </c>
    </row>
    <row r="608" spans="1:5" x14ac:dyDescent="0.25">
      <c r="A608">
        <v>12740</v>
      </c>
      <c r="B608" s="8" t="s">
        <v>1630</v>
      </c>
      <c r="C608" s="8" t="s">
        <v>1264</v>
      </c>
      <c r="D608">
        <v>53.65</v>
      </c>
      <c r="E608">
        <v>31</v>
      </c>
    </row>
    <row r="609" spans="1:5" x14ac:dyDescent="0.25">
      <c r="A609">
        <v>12741</v>
      </c>
      <c r="B609" s="8" t="s">
        <v>1631</v>
      </c>
      <c r="C609" s="8" t="s">
        <v>1261</v>
      </c>
      <c r="D609">
        <v>49.79</v>
      </c>
      <c r="E609">
        <v>44</v>
      </c>
    </row>
    <row r="610" spans="1:5" x14ac:dyDescent="0.25">
      <c r="A610">
        <v>12742</v>
      </c>
      <c r="B610" s="8" t="s">
        <v>1632</v>
      </c>
      <c r="C610" s="8" t="s">
        <v>1261</v>
      </c>
      <c r="D610">
        <v>30.61</v>
      </c>
      <c r="E610">
        <v>23</v>
      </c>
    </row>
    <row r="611" spans="1:5" x14ac:dyDescent="0.25">
      <c r="A611">
        <v>12743</v>
      </c>
      <c r="B611" s="8" t="s">
        <v>1633</v>
      </c>
      <c r="C611" s="8" t="s">
        <v>1264</v>
      </c>
      <c r="D611">
        <v>57.89</v>
      </c>
      <c r="E611">
        <v>38</v>
      </c>
    </row>
    <row r="612" spans="1:5" x14ac:dyDescent="0.25">
      <c r="A612">
        <v>12744</v>
      </c>
      <c r="B612" s="8" t="s">
        <v>1634</v>
      </c>
      <c r="C612" s="8" t="s">
        <v>1264</v>
      </c>
      <c r="D612">
        <v>28.96</v>
      </c>
      <c r="E612">
        <v>22</v>
      </c>
    </row>
    <row r="613" spans="1:5" x14ac:dyDescent="0.25">
      <c r="A613">
        <v>12745</v>
      </c>
      <c r="B613" s="8" t="s">
        <v>1635</v>
      </c>
      <c r="C613" s="8" t="s">
        <v>1261</v>
      </c>
      <c r="D613">
        <v>98.97</v>
      </c>
      <c r="E613">
        <v>53</v>
      </c>
    </row>
    <row r="614" spans="1:5" x14ac:dyDescent="0.25">
      <c r="A614">
        <v>12746</v>
      </c>
      <c r="B614" s="8" t="s">
        <v>1636</v>
      </c>
      <c r="C614" s="8" t="s">
        <v>1264</v>
      </c>
      <c r="D614">
        <v>93.22</v>
      </c>
      <c r="E614">
        <v>70</v>
      </c>
    </row>
    <row r="615" spans="1:5" x14ac:dyDescent="0.25">
      <c r="A615">
        <v>12747</v>
      </c>
      <c r="B615" s="8" t="s">
        <v>1637</v>
      </c>
      <c r="C615" s="8" t="s">
        <v>1264</v>
      </c>
      <c r="D615">
        <v>80.930000000000007</v>
      </c>
      <c r="E615">
        <v>61</v>
      </c>
    </row>
    <row r="616" spans="1:5" x14ac:dyDescent="0.25">
      <c r="A616">
        <v>12748</v>
      </c>
      <c r="B616" s="8" t="s">
        <v>1638</v>
      </c>
      <c r="C616" s="8" t="s">
        <v>1264</v>
      </c>
      <c r="D616">
        <v>67.45</v>
      </c>
      <c r="E616">
        <v>51</v>
      </c>
    </row>
    <row r="617" spans="1:5" x14ac:dyDescent="0.25">
      <c r="A617">
        <v>12749</v>
      </c>
      <c r="B617" s="8" t="s">
        <v>1639</v>
      </c>
      <c r="C617" s="8" t="s">
        <v>1270</v>
      </c>
      <c r="D617">
        <v>38.72</v>
      </c>
      <c r="E617">
        <v>21</v>
      </c>
    </row>
    <row r="618" spans="1:5" x14ac:dyDescent="0.25">
      <c r="A618">
        <v>12750</v>
      </c>
      <c r="B618" s="8" t="s">
        <v>1640</v>
      </c>
      <c r="C618" s="8" t="s">
        <v>1261</v>
      </c>
      <c r="D618">
        <v>72.599999999999994</v>
      </c>
      <c r="E618">
        <v>66</v>
      </c>
    </row>
    <row r="619" spans="1:5" x14ac:dyDescent="0.25">
      <c r="A619">
        <v>12751</v>
      </c>
      <c r="B619" s="8" t="s">
        <v>1641</v>
      </c>
      <c r="C619" s="8" t="s">
        <v>1264</v>
      </c>
      <c r="D619">
        <v>87.91</v>
      </c>
      <c r="E619">
        <v>60</v>
      </c>
    </row>
    <row r="620" spans="1:5" x14ac:dyDescent="0.25">
      <c r="A620">
        <v>12752</v>
      </c>
      <c r="B620" s="8" t="s">
        <v>1642</v>
      </c>
      <c r="C620" s="8" t="s">
        <v>1261</v>
      </c>
      <c r="D620">
        <v>98.53</v>
      </c>
      <c r="E620">
        <v>72</v>
      </c>
    </row>
    <row r="621" spans="1:5" x14ac:dyDescent="0.25">
      <c r="A621">
        <v>12753</v>
      </c>
      <c r="B621" s="8" t="s">
        <v>1643</v>
      </c>
      <c r="C621" s="8" t="s">
        <v>1261</v>
      </c>
      <c r="D621">
        <v>43.46</v>
      </c>
      <c r="E621">
        <v>25</v>
      </c>
    </row>
    <row r="622" spans="1:5" x14ac:dyDescent="0.25">
      <c r="A622">
        <v>12754</v>
      </c>
      <c r="B622" s="8" t="s">
        <v>1644</v>
      </c>
      <c r="C622" s="8" t="s">
        <v>1264</v>
      </c>
      <c r="D622">
        <v>71.680000000000007</v>
      </c>
      <c r="E622">
        <v>64</v>
      </c>
    </row>
    <row r="623" spans="1:5" x14ac:dyDescent="0.25">
      <c r="A623">
        <v>12755</v>
      </c>
      <c r="B623" s="8" t="s">
        <v>1645</v>
      </c>
      <c r="C623" s="8" t="s">
        <v>1270</v>
      </c>
      <c r="D623">
        <v>91.61</v>
      </c>
      <c r="E623">
        <v>82</v>
      </c>
    </row>
    <row r="624" spans="1:5" x14ac:dyDescent="0.25">
      <c r="A624">
        <v>12756</v>
      </c>
      <c r="B624" s="8" t="s">
        <v>1646</v>
      </c>
      <c r="C624" s="8" t="s">
        <v>1264</v>
      </c>
      <c r="D624">
        <v>94.59</v>
      </c>
      <c r="E624">
        <v>85</v>
      </c>
    </row>
    <row r="625" spans="1:5" x14ac:dyDescent="0.25">
      <c r="A625">
        <v>12757</v>
      </c>
      <c r="B625" s="8" t="s">
        <v>1647</v>
      </c>
      <c r="C625" s="8" t="s">
        <v>1264</v>
      </c>
      <c r="D625">
        <v>83.25</v>
      </c>
      <c r="E625">
        <v>60</v>
      </c>
    </row>
    <row r="626" spans="1:5" x14ac:dyDescent="0.25">
      <c r="A626">
        <v>12758</v>
      </c>
      <c r="B626" s="8" t="s">
        <v>1648</v>
      </c>
      <c r="C626" s="8" t="s">
        <v>1264</v>
      </c>
      <c r="D626">
        <v>91.35</v>
      </c>
      <c r="E626">
        <v>65</v>
      </c>
    </row>
    <row r="627" spans="1:5" x14ac:dyDescent="0.25">
      <c r="A627">
        <v>12759</v>
      </c>
      <c r="B627" s="8" t="s">
        <v>1649</v>
      </c>
      <c r="C627" s="8" t="s">
        <v>1264</v>
      </c>
      <c r="D627">
        <v>78.88</v>
      </c>
      <c r="E627">
        <v>61</v>
      </c>
    </row>
    <row r="628" spans="1:5" x14ac:dyDescent="0.25">
      <c r="A628">
        <v>12760</v>
      </c>
      <c r="B628" s="8" t="s">
        <v>1650</v>
      </c>
      <c r="C628" s="8" t="s">
        <v>1264</v>
      </c>
      <c r="D628">
        <v>60.87</v>
      </c>
      <c r="E628">
        <v>52</v>
      </c>
    </row>
    <row r="629" spans="1:5" x14ac:dyDescent="0.25">
      <c r="A629">
        <v>12761</v>
      </c>
      <c r="B629" s="8" t="s">
        <v>1651</v>
      </c>
      <c r="C629" s="8" t="s">
        <v>1270</v>
      </c>
      <c r="D629">
        <v>82.58</v>
      </c>
      <c r="E629">
        <v>70</v>
      </c>
    </row>
    <row r="630" spans="1:5" x14ac:dyDescent="0.25">
      <c r="A630">
        <v>12762</v>
      </c>
      <c r="B630" s="8" t="s">
        <v>1652</v>
      </c>
      <c r="C630" s="8" t="s">
        <v>1270</v>
      </c>
      <c r="D630">
        <v>53.3</v>
      </c>
      <c r="E630">
        <v>27</v>
      </c>
    </row>
    <row r="631" spans="1:5" x14ac:dyDescent="0.25">
      <c r="A631">
        <v>12763</v>
      </c>
      <c r="B631" s="8" t="s">
        <v>1653</v>
      </c>
      <c r="C631" s="8" t="s">
        <v>1264</v>
      </c>
      <c r="D631">
        <v>12.09</v>
      </c>
      <c r="E631">
        <v>9</v>
      </c>
    </row>
    <row r="632" spans="1:5" x14ac:dyDescent="0.25">
      <c r="A632">
        <v>12764</v>
      </c>
      <c r="B632" s="8" t="s">
        <v>1654</v>
      </c>
      <c r="C632" s="8" t="s">
        <v>1261</v>
      </c>
      <c r="D632">
        <v>64.19</v>
      </c>
      <c r="E632">
        <v>52</v>
      </c>
    </row>
    <row r="633" spans="1:5" x14ac:dyDescent="0.25">
      <c r="A633">
        <v>12765</v>
      </c>
      <c r="B633" s="8" t="s">
        <v>1655</v>
      </c>
      <c r="C633" s="8" t="s">
        <v>1261</v>
      </c>
      <c r="D633">
        <v>78.31</v>
      </c>
      <c r="E633">
        <v>53</v>
      </c>
    </row>
    <row r="634" spans="1:5" x14ac:dyDescent="0.25">
      <c r="A634">
        <v>12766</v>
      </c>
      <c r="B634" s="8" t="s">
        <v>1656</v>
      </c>
      <c r="C634" s="8" t="s">
        <v>1264</v>
      </c>
      <c r="D634">
        <v>83.77</v>
      </c>
      <c r="E634">
        <v>66</v>
      </c>
    </row>
    <row r="635" spans="1:5" x14ac:dyDescent="0.25">
      <c r="A635">
        <v>12767</v>
      </c>
      <c r="B635" s="8" t="s">
        <v>1657</v>
      </c>
      <c r="C635" s="8" t="s">
        <v>1264</v>
      </c>
      <c r="D635">
        <v>99.7</v>
      </c>
      <c r="E635">
        <v>63</v>
      </c>
    </row>
    <row r="636" spans="1:5" x14ac:dyDescent="0.25">
      <c r="A636">
        <v>12768</v>
      </c>
      <c r="B636" s="8" t="s">
        <v>1658</v>
      </c>
      <c r="C636" s="8" t="s">
        <v>1264</v>
      </c>
      <c r="D636">
        <v>79.91</v>
      </c>
      <c r="E636">
        <v>67</v>
      </c>
    </row>
    <row r="637" spans="1:5" x14ac:dyDescent="0.25">
      <c r="A637">
        <v>12769</v>
      </c>
      <c r="B637" s="8" t="s">
        <v>1659</v>
      </c>
      <c r="C637" s="8" t="s">
        <v>1261</v>
      </c>
      <c r="D637">
        <v>66.47</v>
      </c>
      <c r="E637">
        <v>55</v>
      </c>
    </row>
    <row r="638" spans="1:5" x14ac:dyDescent="0.25">
      <c r="A638">
        <v>12770</v>
      </c>
      <c r="B638" s="8" t="s">
        <v>1660</v>
      </c>
      <c r="C638" s="8" t="s">
        <v>1264</v>
      </c>
      <c r="D638">
        <v>28.95</v>
      </c>
      <c r="E638">
        <v>21</v>
      </c>
    </row>
    <row r="639" spans="1:5" x14ac:dyDescent="0.25">
      <c r="A639">
        <v>12771</v>
      </c>
      <c r="B639" s="8" t="s">
        <v>1661</v>
      </c>
      <c r="C639" s="8" t="s">
        <v>1261</v>
      </c>
      <c r="D639">
        <v>46.2</v>
      </c>
      <c r="E639">
        <v>35</v>
      </c>
    </row>
    <row r="640" spans="1:5" x14ac:dyDescent="0.25">
      <c r="A640">
        <v>12772</v>
      </c>
      <c r="B640" s="8" t="s">
        <v>1662</v>
      </c>
      <c r="C640" s="8" t="s">
        <v>1264</v>
      </c>
      <c r="D640">
        <v>17.63</v>
      </c>
      <c r="E640">
        <v>11</v>
      </c>
    </row>
    <row r="641" spans="1:5" x14ac:dyDescent="0.25">
      <c r="A641">
        <v>12773</v>
      </c>
      <c r="B641" s="8" t="s">
        <v>1663</v>
      </c>
      <c r="C641" s="8" t="s">
        <v>1264</v>
      </c>
      <c r="D641">
        <v>52.42</v>
      </c>
      <c r="E641">
        <v>20</v>
      </c>
    </row>
    <row r="642" spans="1:5" x14ac:dyDescent="0.25">
      <c r="A642">
        <v>12774</v>
      </c>
      <c r="B642" s="8" t="s">
        <v>1664</v>
      </c>
      <c r="C642" s="8" t="s">
        <v>1264</v>
      </c>
      <c r="D642">
        <v>98.79</v>
      </c>
      <c r="E642">
        <v>54</v>
      </c>
    </row>
    <row r="643" spans="1:5" x14ac:dyDescent="0.25">
      <c r="A643">
        <v>12775</v>
      </c>
      <c r="B643" s="8" t="s">
        <v>1665</v>
      </c>
      <c r="C643" s="8" t="s">
        <v>1264</v>
      </c>
      <c r="D643">
        <v>88.55</v>
      </c>
      <c r="E643">
        <v>62</v>
      </c>
    </row>
    <row r="644" spans="1:5" x14ac:dyDescent="0.25">
      <c r="A644">
        <v>12776</v>
      </c>
      <c r="B644" s="8" t="s">
        <v>1666</v>
      </c>
      <c r="C644" s="8" t="s">
        <v>1264</v>
      </c>
      <c r="D644">
        <v>55.67</v>
      </c>
      <c r="E644">
        <v>24</v>
      </c>
    </row>
    <row r="645" spans="1:5" x14ac:dyDescent="0.25">
      <c r="A645">
        <v>12777</v>
      </c>
      <c r="B645" s="8" t="s">
        <v>1667</v>
      </c>
      <c r="C645" s="8" t="s">
        <v>1270</v>
      </c>
      <c r="D645">
        <v>72.52</v>
      </c>
      <c r="E645">
        <v>56</v>
      </c>
    </row>
    <row r="646" spans="1:5" x14ac:dyDescent="0.25">
      <c r="A646">
        <v>12778</v>
      </c>
      <c r="B646" s="8" t="s">
        <v>1668</v>
      </c>
      <c r="C646" s="8" t="s">
        <v>1264</v>
      </c>
      <c r="D646">
        <v>12.05</v>
      </c>
      <c r="E646">
        <v>9</v>
      </c>
    </row>
    <row r="647" spans="1:5" x14ac:dyDescent="0.25">
      <c r="A647">
        <v>12779</v>
      </c>
      <c r="B647" s="8" t="s">
        <v>1669</v>
      </c>
      <c r="C647" s="8" t="s">
        <v>1270</v>
      </c>
      <c r="D647">
        <v>19.36</v>
      </c>
      <c r="E647">
        <v>9</v>
      </c>
    </row>
    <row r="648" spans="1:5" x14ac:dyDescent="0.25">
      <c r="A648">
        <v>12780</v>
      </c>
      <c r="B648" s="8" t="s">
        <v>1670</v>
      </c>
      <c r="C648" s="8" t="s">
        <v>1261</v>
      </c>
      <c r="D648">
        <v>70.209999999999994</v>
      </c>
      <c r="E648">
        <v>51</v>
      </c>
    </row>
    <row r="649" spans="1:5" x14ac:dyDescent="0.25">
      <c r="A649">
        <v>12781</v>
      </c>
      <c r="B649" s="8" t="s">
        <v>1671</v>
      </c>
      <c r="C649" s="8" t="s">
        <v>1261</v>
      </c>
      <c r="D649">
        <v>33.630000000000003</v>
      </c>
      <c r="E649">
        <v>22</v>
      </c>
    </row>
    <row r="650" spans="1:5" x14ac:dyDescent="0.25">
      <c r="A650">
        <v>12782</v>
      </c>
      <c r="B650" s="8" t="s">
        <v>1672</v>
      </c>
      <c r="C650" s="8" t="s">
        <v>1264</v>
      </c>
      <c r="D650">
        <v>15.49</v>
      </c>
      <c r="E650">
        <v>7</v>
      </c>
    </row>
    <row r="651" spans="1:5" x14ac:dyDescent="0.25">
      <c r="A651">
        <v>12783</v>
      </c>
      <c r="B651" s="8" t="s">
        <v>1673</v>
      </c>
      <c r="C651" s="8" t="s">
        <v>1270</v>
      </c>
      <c r="D651">
        <v>24.74</v>
      </c>
      <c r="E651">
        <v>9</v>
      </c>
    </row>
    <row r="652" spans="1:5" x14ac:dyDescent="0.25">
      <c r="A652">
        <v>12784</v>
      </c>
      <c r="B652" s="8" t="s">
        <v>1674</v>
      </c>
      <c r="C652" s="8" t="s">
        <v>1264</v>
      </c>
      <c r="D652">
        <v>75.66</v>
      </c>
      <c r="E652">
        <v>61</v>
      </c>
    </row>
    <row r="653" spans="1:5" x14ac:dyDescent="0.25">
      <c r="A653">
        <v>12785</v>
      </c>
      <c r="B653" s="8" t="s">
        <v>1675</v>
      </c>
      <c r="C653" s="8" t="s">
        <v>1261</v>
      </c>
      <c r="D653">
        <v>55.81</v>
      </c>
      <c r="E653">
        <v>35</v>
      </c>
    </row>
    <row r="654" spans="1:5" x14ac:dyDescent="0.25">
      <c r="A654">
        <v>12786</v>
      </c>
      <c r="B654" s="8" t="s">
        <v>1676</v>
      </c>
      <c r="C654" s="8" t="s">
        <v>1264</v>
      </c>
      <c r="D654">
        <v>72.78</v>
      </c>
      <c r="E654">
        <v>52</v>
      </c>
    </row>
    <row r="655" spans="1:5" x14ac:dyDescent="0.25">
      <c r="A655">
        <v>12787</v>
      </c>
      <c r="B655" s="8" t="s">
        <v>1677</v>
      </c>
      <c r="C655" s="8" t="s">
        <v>1264</v>
      </c>
      <c r="D655">
        <v>37.32</v>
      </c>
      <c r="E655">
        <v>31</v>
      </c>
    </row>
    <row r="656" spans="1:5" x14ac:dyDescent="0.25">
      <c r="A656">
        <v>12788</v>
      </c>
      <c r="B656" s="8" t="s">
        <v>1678</v>
      </c>
      <c r="C656" s="8" t="s">
        <v>1264</v>
      </c>
      <c r="D656">
        <v>60.18</v>
      </c>
      <c r="E656">
        <v>54</v>
      </c>
    </row>
    <row r="657" spans="1:5" x14ac:dyDescent="0.25">
      <c r="A657">
        <v>12789</v>
      </c>
      <c r="B657" s="8" t="s">
        <v>1679</v>
      </c>
      <c r="C657" s="8" t="s">
        <v>1261</v>
      </c>
      <c r="D657">
        <v>15.69</v>
      </c>
      <c r="E657">
        <v>9</v>
      </c>
    </row>
    <row r="658" spans="1:5" x14ac:dyDescent="0.25">
      <c r="A658">
        <v>12790</v>
      </c>
      <c r="B658" s="8" t="s">
        <v>1680</v>
      </c>
      <c r="C658" s="8" t="s">
        <v>1264</v>
      </c>
      <c r="D658">
        <v>99.69</v>
      </c>
      <c r="E658">
        <v>57</v>
      </c>
    </row>
    <row r="659" spans="1:5" x14ac:dyDescent="0.25">
      <c r="A659">
        <v>12791</v>
      </c>
      <c r="B659" s="8" t="s">
        <v>1681</v>
      </c>
      <c r="C659" s="8" t="s">
        <v>1264</v>
      </c>
      <c r="D659">
        <v>88.15</v>
      </c>
      <c r="E659">
        <v>78</v>
      </c>
    </row>
    <row r="660" spans="1:5" x14ac:dyDescent="0.25">
      <c r="A660">
        <v>12792</v>
      </c>
      <c r="B660" s="8" t="s">
        <v>1682</v>
      </c>
      <c r="C660" s="8" t="s">
        <v>1264</v>
      </c>
      <c r="D660">
        <v>27.93</v>
      </c>
      <c r="E660">
        <v>14</v>
      </c>
    </row>
    <row r="661" spans="1:5" x14ac:dyDescent="0.25">
      <c r="A661">
        <v>12793</v>
      </c>
      <c r="B661" s="8" t="s">
        <v>1683</v>
      </c>
      <c r="C661" s="8" t="s">
        <v>1261</v>
      </c>
      <c r="D661">
        <v>55.45</v>
      </c>
      <c r="E661">
        <v>40</v>
      </c>
    </row>
    <row r="662" spans="1:5" x14ac:dyDescent="0.25">
      <c r="A662">
        <v>12794</v>
      </c>
      <c r="B662" s="8" t="s">
        <v>1684</v>
      </c>
      <c r="C662" s="8" t="s">
        <v>1270</v>
      </c>
      <c r="D662">
        <v>42.97</v>
      </c>
      <c r="E662">
        <v>35</v>
      </c>
    </row>
    <row r="663" spans="1:5" x14ac:dyDescent="0.25">
      <c r="A663">
        <v>12795</v>
      </c>
      <c r="B663" s="8" t="s">
        <v>1685</v>
      </c>
      <c r="C663" s="8" t="s">
        <v>1264</v>
      </c>
      <c r="D663">
        <v>17.14</v>
      </c>
      <c r="E663">
        <v>16</v>
      </c>
    </row>
    <row r="664" spans="1:5" x14ac:dyDescent="0.25">
      <c r="A664">
        <v>12796</v>
      </c>
      <c r="B664" s="8" t="s">
        <v>1686</v>
      </c>
      <c r="C664" s="8" t="s">
        <v>1264</v>
      </c>
      <c r="D664">
        <v>58.75</v>
      </c>
      <c r="E664">
        <v>28</v>
      </c>
    </row>
    <row r="665" spans="1:5" x14ac:dyDescent="0.25">
      <c r="A665">
        <v>12797</v>
      </c>
      <c r="B665" s="8" t="s">
        <v>1687</v>
      </c>
      <c r="C665" s="8" t="s">
        <v>1264</v>
      </c>
      <c r="D665">
        <v>87.1</v>
      </c>
      <c r="E665">
        <v>77</v>
      </c>
    </row>
    <row r="666" spans="1:5" x14ac:dyDescent="0.25">
      <c r="A666">
        <v>12798</v>
      </c>
      <c r="B666" s="8" t="s">
        <v>1688</v>
      </c>
      <c r="C666" s="8" t="s">
        <v>1270</v>
      </c>
      <c r="D666">
        <v>98.8</v>
      </c>
      <c r="E666">
        <v>91</v>
      </c>
    </row>
    <row r="667" spans="1:5" x14ac:dyDescent="0.25">
      <c r="A667">
        <v>12799</v>
      </c>
      <c r="B667" s="8" t="s">
        <v>1689</v>
      </c>
      <c r="C667" s="8" t="s">
        <v>1264</v>
      </c>
      <c r="D667">
        <v>48.63</v>
      </c>
      <c r="E667">
        <v>25</v>
      </c>
    </row>
    <row r="668" spans="1:5" x14ac:dyDescent="0.25">
      <c r="A668">
        <v>12800</v>
      </c>
      <c r="B668" s="8" t="s">
        <v>1690</v>
      </c>
      <c r="C668" s="8" t="s">
        <v>1264</v>
      </c>
      <c r="D668">
        <v>57.74</v>
      </c>
      <c r="E668">
        <v>49</v>
      </c>
    </row>
    <row r="669" spans="1:5" x14ac:dyDescent="0.25">
      <c r="A669">
        <v>12801</v>
      </c>
      <c r="B669" s="8" t="s">
        <v>1691</v>
      </c>
      <c r="C669" s="8" t="s">
        <v>1270</v>
      </c>
      <c r="D669">
        <v>17.97</v>
      </c>
      <c r="E669">
        <v>9</v>
      </c>
    </row>
    <row r="670" spans="1:5" x14ac:dyDescent="0.25">
      <c r="A670">
        <v>12802</v>
      </c>
      <c r="B670" s="8" t="s">
        <v>1692</v>
      </c>
      <c r="C670" s="8" t="s">
        <v>1270</v>
      </c>
      <c r="D670">
        <v>47.71</v>
      </c>
      <c r="E670">
        <v>31</v>
      </c>
    </row>
    <row r="671" spans="1:5" x14ac:dyDescent="0.25">
      <c r="A671">
        <v>12803</v>
      </c>
      <c r="B671" s="8" t="s">
        <v>1693</v>
      </c>
      <c r="C671" s="8" t="s">
        <v>1264</v>
      </c>
      <c r="D671">
        <v>40.619999999999997</v>
      </c>
      <c r="E671">
        <v>22</v>
      </c>
    </row>
    <row r="672" spans="1:5" x14ac:dyDescent="0.25">
      <c r="A672">
        <v>12804</v>
      </c>
      <c r="B672" s="8" t="s">
        <v>1694</v>
      </c>
      <c r="C672" s="8" t="s">
        <v>1261</v>
      </c>
      <c r="D672">
        <v>56.04</v>
      </c>
      <c r="E672">
        <v>49</v>
      </c>
    </row>
    <row r="673" spans="1:5" x14ac:dyDescent="0.25">
      <c r="A673">
        <v>12805</v>
      </c>
      <c r="B673" s="8" t="s">
        <v>1695</v>
      </c>
      <c r="C673" s="8" t="s">
        <v>1270</v>
      </c>
      <c r="D673">
        <v>93.4</v>
      </c>
      <c r="E673">
        <v>78</v>
      </c>
    </row>
    <row r="674" spans="1:5" x14ac:dyDescent="0.25">
      <c r="A674">
        <v>12806</v>
      </c>
      <c r="B674" s="8" t="s">
        <v>1696</v>
      </c>
      <c r="C674" s="8" t="s">
        <v>1270</v>
      </c>
      <c r="D674">
        <v>73.41</v>
      </c>
      <c r="E674">
        <v>61</v>
      </c>
    </row>
    <row r="675" spans="1:5" x14ac:dyDescent="0.25">
      <c r="A675">
        <v>12807</v>
      </c>
      <c r="B675" s="8" t="s">
        <v>1697</v>
      </c>
      <c r="C675" s="8" t="s">
        <v>1270</v>
      </c>
      <c r="D675">
        <v>33.64</v>
      </c>
      <c r="E675">
        <v>27</v>
      </c>
    </row>
    <row r="676" spans="1:5" x14ac:dyDescent="0.25">
      <c r="A676">
        <v>12808</v>
      </c>
      <c r="B676" s="8" t="s">
        <v>1698</v>
      </c>
      <c r="C676" s="8" t="s">
        <v>1270</v>
      </c>
      <c r="D676">
        <v>45.48</v>
      </c>
      <c r="E676">
        <v>37</v>
      </c>
    </row>
    <row r="677" spans="1:5" x14ac:dyDescent="0.25">
      <c r="A677">
        <v>12809</v>
      </c>
      <c r="B677" s="8" t="s">
        <v>1699</v>
      </c>
      <c r="C677" s="8" t="s">
        <v>1264</v>
      </c>
      <c r="D677">
        <v>83.77</v>
      </c>
      <c r="E677">
        <v>53</v>
      </c>
    </row>
    <row r="678" spans="1:5" x14ac:dyDescent="0.25">
      <c r="A678">
        <v>12810</v>
      </c>
      <c r="B678" s="8" t="s">
        <v>1700</v>
      </c>
      <c r="C678" s="8" t="s">
        <v>1264</v>
      </c>
      <c r="D678">
        <v>64.08</v>
      </c>
      <c r="E678">
        <v>58</v>
      </c>
    </row>
    <row r="679" spans="1:5" x14ac:dyDescent="0.25">
      <c r="A679">
        <v>12811</v>
      </c>
      <c r="B679" s="8" t="s">
        <v>1701</v>
      </c>
      <c r="C679" s="8" t="s">
        <v>1270</v>
      </c>
      <c r="D679">
        <v>73.47</v>
      </c>
      <c r="E679">
        <v>67</v>
      </c>
    </row>
    <row r="680" spans="1:5" x14ac:dyDescent="0.25">
      <c r="A680">
        <v>12812</v>
      </c>
      <c r="B680" s="8" t="s">
        <v>1702</v>
      </c>
      <c r="C680" s="8" t="s">
        <v>1261</v>
      </c>
      <c r="D680">
        <v>58.95</v>
      </c>
      <c r="E680">
        <v>50</v>
      </c>
    </row>
    <row r="681" spans="1:5" x14ac:dyDescent="0.25">
      <c r="A681">
        <v>12813</v>
      </c>
      <c r="B681" s="8" t="s">
        <v>1703</v>
      </c>
      <c r="C681" s="8" t="s">
        <v>1264</v>
      </c>
      <c r="D681">
        <v>48.5</v>
      </c>
      <c r="E681">
        <v>43</v>
      </c>
    </row>
    <row r="682" spans="1:5" x14ac:dyDescent="0.25">
      <c r="A682">
        <v>12814</v>
      </c>
      <c r="B682" s="8" t="s">
        <v>1704</v>
      </c>
      <c r="C682" s="8" t="s">
        <v>1264</v>
      </c>
      <c r="D682">
        <v>39.479999999999997</v>
      </c>
      <c r="E682">
        <v>32</v>
      </c>
    </row>
    <row r="683" spans="1:5" x14ac:dyDescent="0.25">
      <c r="A683">
        <v>12815</v>
      </c>
      <c r="B683" s="8" t="s">
        <v>1705</v>
      </c>
      <c r="C683" s="8" t="s">
        <v>1261</v>
      </c>
      <c r="D683">
        <v>34.81</v>
      </c>
      <c r="E683">
        <v>20</v>
      </c>
    </row>
    <row r="684" spans="1:5" x14ac:dyDescent="0.25">
      <c r="A684">
        <v>12816</v>
      </c>
      <c r="B684" s="8" t="s">
        <v>1706</v>
      </c>
      <c r="C684" s="8" t="s">
        <v>1261</v>
      </c>
      <c r="D684">
        <v>49.32</v>
      </c>
      <c r="E684">
        <v>40</v>
      </c>
    </row>
    <row r="685" spans="1:5" x14ac:dyDescent="0.25">
      <c r="A685">
        <v>12817</v>
      </c>
      <c r="B685" s="8" t="s">
        <v>1707</v>
      </c>
      <c r="C685" s="8" t="s">
        <v>1264</v>
      </c>
      <c r="D685">
        <v>21.48</v>
      </c>
      <c r="E685">
        <v>19</v>
      </c>
    </row>
    <row r="686" spans="1:5" x14ac:dyDescent="0.25">
      <c r="A686">
        <v>12818</v>
      </c>
      <c r="B686" s="8" t="s">
        <v>1708</v>
      </c>
      <c r="C686" s="8" t="s">
        <v>1264</v>
      </c>
      <c r="D686">
        <v>23.08</v>
      </c>
      <c r="E686">
        <v>14</v>
      </c>
    </row>
    <row r="687" spans="1:5" x14ac:dyDescent="0.25">
      <c r="A687">
        <v>12819</v>
      </c>
      <c r="B687" s="8" t="s">
        <v>1709</v>
      </c>
      <c r="C687" s="8" t="s">
        <v>1261</v>
      </c>
      <c r="D687">
        <v>49.1</v>
      </c>
      <c r="E687">
        <v>34</v>
      </c>
    </row>
    <row r="688" spans="1:5" x14ac:dyDescent="0.25">
      <c r="A688">
        <v>12820</v>
      </c>
      <c r="B688" s="8" t="s">
        <v>1710</v>
      </c>
      <c r="C688" s="8" t="s">
        <v>1264</v>
      </c>
      <c r="D688">
        <v>64.83</v>
      </c>
      <c r="E688">
        <v>53</v>
      </c>
    </row>
    <row r="689" spans="1:5" x14ac:dyDescent="0.25">
      <c r="A689">
        <v>12821</v>
      </c>
      <c r="B689" s="8" t="s">
        <v>1711</v>
      </c>
      <c r="C689" s="8" t="s">
        <v>1264</v>
      </c>
      <c r="D689">
        <v>63.56</v>
      </c>
      <c r="E689">
        <v>54</v>
      </c>
    </row>
    <row r="690" spans="1:5" x14ac:dyDescent="0.25">
      <c r="A690">
        <v>12822</v>
      </c>
      <c r="B690" s="8" t="s">
        <v>1712</v>
      </c>
      <c r="C690" s="8" t="s">
        <v>1264</v>
      </c>
      <c r="D690">
        <v>72.88</v>
      </c>
      <c r="E690">
        <v>51</v>
      </c>
    </row>
    <row r="691" spans="1:5" x14ac:dyDescent="0.25">
      <c r="A691">
        <v>12823</v>
      </c>
      <c r="B691" s="8" t="s">
        <v>1713</v>
      </c>
      <c r="C691" s="8" t="s">
        <v>1264</v>
      </c>
      <c r="D691">
        <v>67.099999999999994</v>
      </c>
      <c r="E691">
        <v>62</v>
      </c>
    </row>
    <row r="692" spans="1:5" x14ac:dyDescent="0.25">
      <c r="A692">
        <v>12824</v>
      </c>
      <c r="B692" s="8" t="s">
        <v>1714</v>
      </c>
      <c r="C692" s="8" t="s">
        <v>1264</v>
      </c>
      <c r="D692">
        <v>70.19</v>
      </c>
      <c r="E692">
        <v>51</v>
      </c>
    </row>
    <row r="693" spans="1:5" x14ac:dyDescent="0.25">
      <c r="A693">
        <v>12825</v>
      </c>
      <c r="B693" s="8" t="s">
        <v>1715</v>
      </c>
      <c r="C693" s="8" t="s">
        <v>1264</v>
      </c>
      <c r="D693">
        <v>55.04</v>
      </c>
      <c r="E693">
        <v>47</v>
      </c>
    </row>
    <row r="694" spans="1:5" x14ac:dyDescent="0.25">
      <c r="A694">
        <v>12826</v>
      </c>
      <c r="B694" s="8" t="s">
        <v>1716</v>
      </c>
      <c r="C694" s="8" t="s">
        <v>1261</v>
      </c>
      <c r="D694">
        <v>48.63</v>
      </c>
      <c r="E694">
        <v>22</v>
      </c>
    </row>
    <row r="695" spans="1:5" x14ac:dyDescent="0.25">
      <c r="A695">
        <v>12827</v>
      </c>
      <c r="B695" s="8" t="s">
        <v>1717</v>
      </c>
      <c r="C695" s="8" t="s">
        <v>1270</v>
      </c>
      <c r="D695">
        <v>73.38</v>
      </c>
      <c r="E695">
        <v>56</v>
      </c>
    </row>
    <row r="696" spans="1:5" x14ac:dyDescent="0.25">
      <c r="A696">
        <v>12828</v>
      </c>
      <c r="B696" s="8" t="s">
        <v>1718</v>
      </c>
      <c r="C696" s="8" t="s">
        <v>1264</v>
      </c>
      <c r="D696">
        <v>52.6</v>
      </c>
      <c r="E696">
        <v>29</v>
      </c>
    </row>
    <row r="697" spans="1:5" x14ac:dyDescent="0.25">
      <c r="A697">
        <v>12829</v>
      </c>
      <c r="B697" s="8" t="s">
        <v>1719</v>
      </c>
      <c r="C697" s="8" t="s">
        <v>1264</v>
      </c>
      <c r="D697">
        <v>87.37</v>
      </c>
      <c r="E697">
        <v>55</v>
      </c>
    </row>
    <row r="698" spans="1:5" x14ac:dyDescent="0.25">
      <c r="A698">
        <v>12830</v>
      </c>
      <c r="B698" s="8" t="s">
        <v>1720</v>
      </c>
      <c r="C698" s="8" t="s">
        <v>1270</v>
      </c>
      <c r="D698">
        <v>27.04</v>
      </c>
      <c r="E698">
        <v>10</v>
      </c>
    </row>
    <row r="699" spans="1:5" x14ac:dyDescent="0.25">
      <c r="A699">
        <v>12831</v>
      </c>
      <c r="B699" s="8" t="s">
        <v>1721</v>
      </c>
      <c r="C699" s="8" t="s">
        <v>1264</v>
      </c>
      <c r="D699">
        <v>62.19</v>
      </c>
      <c r="E699">
        <v>53</v>
      </c>
    </row>
    <row r="700" spans="1:5" x14ac:dyDescent="0.25">
      <c r="A700">
        <v>12832</v>
      </c>
      <c r="B700" s="8" t="s">
        <v>1722</v>
      </c>
      <c r="C700" s="8" t="s">
        <v>1264</v>
      </c>
      <c r="D700">
        <v>69.58</v>
      </c>
      <c r="E700">
        <v>51</v>
      </c>
    </row>
    <row r="701" spans="1:5" x14ac:dyDescent="0.25">
      <c r="A701">
        <v>12833</v>
      </c>
      <c r="B701" s="8" t="s">
        <v>1723</v>
      </c>
      <c r="C701" s="8" t="s">
        <v>1264</v>
      </c>
      <c r="D701">
        <v>97.5</v>
      </c>
      <c r="E701">
        <v>82</v>
      </c>
    </row>
    <row r="702" spans="1:5" x14ac:dyDescent="0.25">
      <c r="A702">
        <v>12834</v>
      </c>
      <c r="B702" s="8" t="s">
        <v>1724</v>
      </c>
      <c r="C702" s="8" t="s">
        <v>1264</v>
      </c>
      <c r="D702">
        <v>60.41</v>
      </c>
      <c r="E702">
        <v>50</v>
      </c>
    </row>
    <row r="703" spans="1:5" x14ac:dyDescent="0.25">
      <c r="A703">
        <v>12835</v>
      </c>
      <c r="B703" s="8" t="s">
        <v>1725</v>
      </c>
      <c r="C703" s="8" t="s">
        <v>1264</v>
      </c>
      <c r="D703">
        <v>32.32</v>
      </c>
      <c r="E703">
        <v>22</v>
      </c>
    </row>
    <row r="704" spans="1:5" x14ac:dyDescent="0.25">
      <c r="A704">
        <v>12836</v>
      </c>
      <c r="B704" s="8" t="s">
        <v>1726</v>
      </c>
      <c r="C704" s="8" t="s">
        <v>1270</v>
      </c>
      <c r="D704">
        <v>19.77</v>
      </c>
      <c r="E704">
        <v>13</v>
      </c>
    </row>
    <row r="705" spans="1:5" x14ac:dyDescent="0.25">
      <c r="A705">
        <v>12837</v>
      </c>
      <c r="B705" s="8" t="s">
        <v>1727</v>
      </c>
      <c r="C705" s="8" t="s">
        <v>1270</v>
      </c>
      <c r="D705">
        <v>80.47</v>
      </c>
      <c r="E705">
        <v>50</v>
      </c>
    </row>
    <row r="706" spans="1:5" x14ac:dyDescent="0.25">
      <c r="A706">
        <v>12838</v>
      </c>
      <c r="B706" s="8" t="s">
        <v>1728</v>
      </c>
      <c r="C706" s="8" t="s">
        <v>1261</v>
      </c>
      <c r="D706">
        <v>88.39</v>
      </c>
      <c r="E706">
        <v>66</v>
      </c>
    </row>
    <row r="707" spans="1:5" x14ac:dyDescent="0.25">
      <c r="A707">
        <v>12839</v>
      </c>
      <c r="B707" s="8" t="s">
        <v>1729</v>
      </c>
      <c r="C707" s="8" t="s">
        <v>1264</v>
      </c>
      <c r="D707">
        <v>71.77</v>
      </c>
      <c r="E707">
        <v>63</v>
      </c>
    </row>
    <row r="708" spans="1:5" x14ac:dyDescent="0.25">
      <c r="A708">
        <v>12840</v>
      </c>
      <c r="B708" s="8" t="s">
        <v>1730</v>
      </c>
      <c r="C708" s="8" t="s">
        <v>1264</v>
      </c>
      <c r="D708">
        <v>43</v>
      </c>
      <c r="E708">
        <v>24</v>
      </c>
    </row>
    <row r="709" spans="1:5" x14ac:dyDescent="0.25">
      <c r="A709">
        <v>12841</v>
      </c>
      <c r="B709" s="8" t="s">
        <v>1731</v>
      </c>
      <c r="C709" s="8" t="s">
        <v>1264</v>
      </c>
      <c r="D709">
        <v>68.98</v>
      </c>
      <c r="E709">
        <v>50</v>
      </c>
    </row>
    <row r="710" spans="1:5" x14ac:dyDescent="0.25">
      <c r="A710">
        <v>12842</v>
      </c>
      <c r="B710" s="8" t="s">
        <v>1732</v>
      </c>
      <c r="C710" s="8" t="s">
        <v>1261</v>
      </c>
      <c r="D710">
        <v>15.62</v>
      </c>
      <c r="E710">
        <v>8</v>
      </c>
    </row>
    <row r="711" spans="1:5" x14ac:dyDescent="0.25">
      <c r="A711">
        <v>12843</v>
      </c>
      <c r="B711" s="8" t="s">
        <v>1733</v>
      </c>
      <c r="C711" s="8" t="s">
        <v>1261</v>
      </c>
      <c r="D711">
        <v>25.7</v>
      </c>
      <c r="E711">
        <v>25</v>
      </c>
    </row>
    <row r="712" spans="1:5" x14ac:dyDescent="0.25">
      <c r="A712">
        <v>12844</v>
      </c>
      <c r="B712" s="8" t="s">
        <v>1734</v>
      </c>
      <c r="C712" s="8" t="s">
        <v>1270</v>
      </c>
      <c r="D712">
        <v>80.62</v>
      </c>
      <c r="E712">
        <v>60</v>
      </c>
    </row>
    <row r="713" spans="1:5" x14ac:dyDescent="0.25">
      <c r="A713">
        <v>12845</v>
      </c>
      <c r="B713" s="8" t="s">
        <v>1735</v>
      </c>
      <c r="C713" s="8" t="s">
        <v>1264</v>
      </c>
      <c r="D713">
        <v>75.53</v>
      </c>
      <c r="E713">
        <v>59</v>
      </c>
    </row>
    <row r="714" spans="1:5" x14ac:dyDescent="0.25">
      <c r="A714">
        <v>12846</v>
      </c>
      <c r="B714" s="8" t="s">
        <v>1736</v>
      </c>
      <c r="C714" s="8" t="s">
        <v>1264</v>
      </c>
      <c r="D714">
        <v>77.63</v>
      </c>
      <c r="E714">
        <v>55</v>
      </c>
    </row>
    <row r="715" spans="1:5" x14ac:dyDescent="0.25">
      <c r="A715">
        <v>12847</v>
      </c>
      <c r="B715" s="8" t="s">
        <v>1737</v>
      </c>
      <c r="C715" s="8" t="s">
        <v>1264</v>
      </c>
      <c r="D715">
        <v>13.85</v>
      </c>
      <c r="E715">
        <v>12</v>
      </c>
    </row>
    <row r="716" spans="1:5" x14ac:dyDescent="0.25">
      <c r="A716">
        <v>12848</v>
      </c>
      <c r="B716" s="8" t="s">
        <v>1738</v>
      </c>
      <c r="C716" s="8" t="s">
        <v>1264</v>
      </c>
      <c r="D716">
        <v>98.7</v>
      </c>
      <c r="E716">
        <v>73</v>
      </c>
    </row>
    <row r="717" spans="1:5" x14ac:dyDescent="0.25">
      <c r="A717">
        <v>12849</v>
      </c>
      <c r="B717" s="8" t="s">
        <v>1739</v>
      </c>
      <c r="C717" s="8" t="s">
        <v>1261</v>
      </c>
      <c r="D717">
        <v>35.68</v>
      </c>
      <c r="E717">
        <v>28</v>
      </c>
    </row>
    <row r="718" spans="1:5" x14ac:dyDescent="0.25">
      <c r="A718">
        <v>12850</v>
      </c>
      <c r="B718" s="8" t="s">
        <v>1740</v>
      </c>
      <c r="C718" s="8" t="s">
        <v>1270</v>
      </c>
      <c r="D718">
        <v>71.459999999999994</v>
      </c>
      <c r="E718">
        <v>61</v>
      </c>
    </row>
    <row r="719" spans="1:5" x14ac:dyDescent="0.25">
      <c r="A719">
        <v>12851</v>
      </c>
      <c r="B719" s="8" t="s">
        <v>1741</v>
      </c>
      <c r="C719" s="8" t="s">
        <v>1270</v>
      </c>
      <c r="D719">
        <v>11.94</v>
      </c>
      <c r="E719">
        <v>9</v>
      </c>
    </row>
    <row r="720" spans="1:5" x14ac:dyDescent="0.25">
      <c r="A720">
        <v>12852</v>
      </c>
      <c r="B720" s="8" t="s">
        <v>1742</v>
      </c>
      <c r="C720" s="8" t="s">
        <v>1270</v>
      </c>
      <c r="D720">
        <v>45.38</v>
      </c>
      <c r="E720">
        <v>39</v>
      </c>
    </row>
    <row r="721" spans="1:5" x14ac:dyDescent="0.25">
      <c r="A721">
        <v>12853</v>
      </c>
      <c r="B721" s="8" t="s">
        <v>1743</v>
      </c>
      <c r="C721" s="8" t="s">
        <v>1270</v>
      </c>
      <c r="D721">
        <v>17.48</v>
      </c>
      <c r="E721">
        <v>17</v>
      </c>
    </row>
    <row r="722" spans="1:5" x14ac:dyDescent="0.25">
      <c r="A722">
        <v>12854</v>
      </c>
      <c r="B722" s="8" t="s">
        <v>1744</v>
      </c>
      <c r="C722" s="8" t="s">
        <v>1261</v>
      </c>
      <c r="D722">
        <v>25.56</v>
      </c>
      <c r="E722">
        <v>25</v>
      </c>
    </row>
    <row r="723" spans="1:5" x14ac:dyDescent="0.25">
      <c r="A723">
        <v>12855</v>
      </c>
      <c r="B723" s="8" t="s">
        <v>1745</v>
      </c>
      <c r="C723" s="8" t="s">
        <v>1264</v>
      </c>
      <c r="D723">
        <v>90.63</v>
      </c>
      <c r="E723">
        <v>57</v>
      </c>
    </row>
    <row r="724" spans="1:5" x14ac:dyDescent="0.25">
      <c r="A724">
        <v>12856</v>
      </c>
      <c r="B724" s="8" t="s">
        <v>1746</v>
      </c>
      <c r="C724" s="8" t="s">
        <v>1264</v>
      </c>
      <c r="D724">
        <v>44.12</v>
      </c>
      <c r="E724">
        <v>31</v>
      </c>
    </row>
    <row r="725" spans="1:5" x14ac:dyDescent="0.25">
      <c r="A725">
        <v>12857</v>
      </c>
      <c r="B725" s="8" t="s">
        <v>1747</v>
      </c>
      <c r="C725" s="8" t="s">
        <v>1261</v>
      </c>
      <c r="D725">
        <v>36.770000000000003</v>
      </c>
      <c r="E725">
        <v>31</v>
      </c>
    </row>
    <row r="726" spans="1:5" x14ac:dyDescent="0.25">
      <c r="A726">
        <v>12858</v>
      </c>
      <c r="B726" s="8" t="s">
        <v>1748</v>
      </c>
      <c r="C726" s="8" t="s">
        <v>1261</v>
      </c>
      <c r="D726">
        <v>23.34</v>
      </c>
      <c r="E726">
        <v>21</v>
      </c>
    </row>
    <row r="727" spans="1:5" x14ac:dyDescent="0.25">
      <c r="A727">
        <v>12859</v>
      </c>
      <c r="B727" s="8" t="s">
        <v>1749</v>
      </c>
      <c r="C727" s="8" t="s">
        <v>1264</v>
      </c>
      <c r="D727">
        <v>28.5</v>
      </c>
      <c r="E727">
        <v>7</v>
      </c>
    </row>
    <row r="728" spans="1:5" x14ac:dyDescent="0.25">
      <c r="A728">
        <v>12860</v>
      </c>
      <c r="B728" s="8" t="s">
        <v>1750</v>
      </c>
      <c r="C728" s="8" t="s">
        <v>1264</v>
      </c>
      <c r="D728">
        <v>55.57</v>
      </c>
      <c r="E728">
        <v>30</v>
      </c>
    </row>
    <row r="729" spans="1:5" x14ac:dyDescent="0.25">
      <c r="A729">
        <v>12861</v>
      </c>
      <c r="B729" s="8" t="s">
        <v>1751</v>
      </c>
      <c r="C729" s="8" t="s">
        <v>1264</v>
      </c>
      <c r="D729">
        <v>69.739999999999995</v>
      </c>
      <c r="E729">
        <v>62</v>
      </c>
    </row>
    <row r="730" spans="1:5" x14ac:dyDescent="0.25">
      <c r="A730">
        <v>12862</v>
      </c>
      <c r="B730" s="8" t="s">
        <v>1752</v>
      </c>
      <c r="C730" s="8" t="s">
        <v>1264</v>
      </c>
      <c r="D730">
        <v>97.26</v>
      </c>
      <c r="E730">
        <v>61</v>
      </c>
    </row>
    <row r="731" spans="1:5" x14ac:dyDescent="0.25">
      <c r="A731">
        <v>12863</v>
      </c>
      <c r="B731" s="8" t="s">
        <v>1753</v>
      </c>
      <c r="C731" s="8" t="s">
        <v>1261</v>
      </c>
      <c r="D731">
        <v>52.18</v>
      </c>
      <c r="E731">
        <v>29</v>
      </c>
    </row>
    <row r="732" spans="1:5" x14ac:dyDescent="0.25">
      <c r="A732">
        <v>12864</v>
      </c>
      <c r="B732" s="8" t="s">
        <v>1754</v>
      </c>
      <c r="C732" s="8" t="s">
        <v>1264</v>
      </c>
      <c r="D732">
        <v>22.32</v>
      </c>
      <c r="E732">
        <v>21</v>
      </c>
    </row>
    <row r="733" spans="1:5" x14ac:dyDescent="0.25">
      <c r="A733">
        <v>12865</v>
      </c>
      <c r="B733" s="8" t="s">
        <v>1755</v>
      </c>
      <c r="C733" s="8" t="s">
        <v>1264</v>
      </c>
      <c r="D733">
        <v>56</v>
      </c>
      <c r="E733">
        <v>47</v>
      </c>
    </row>
    <row r="734" spans="1:5" x14ac:dyDescent="0.25">
      <c r="A734">
        <v>12866</v>
      </c>
      <c r="B734" s="8" t="s">
        <v>1756</v>
      </c>
      <c r="C734" s="8" t="s">
        <v>1264</v>
      </c>
      <c r="D734">
        <v>19.7</v>
      </c>
      <c r="E734">
        <v>9</v>
      </c>
    </row>
    <row r="735" spans="1:5" x14ac:dyDescent="0.25">
      <c r="A735">
        <v>12867</v>
      </c>
      <c r="B735" s="8" t="s">
        <v>1757</v>
      </c>
      <c r="C735" s="8" t="s">
        <v>1261</v>
      </c>
      <c r="D735">
        <v>75.88</v>
      </c>
      <c r="E735">
        <v>59</v>
      </c>
    </row>
    <row r="736" spans="1:5" x14ac:dyDescent="0.25">
      <c r="A736">
        <v>12868</v>
      </c>
      <c r="B736" s="8" t="s">
        <v>1758</v>
      </c>
      <c r="C736" s="8" t="s">
        <v>1264</v>
      </c>
      <c r="D736">
        <v>53.72</v>
      </c>
      <c r="E736">
        <v>21</v>
      </c>
    </row>
    <row r="737" spans="1:5" x14ac:dyDescent="0.25">
      <c r="A737">
        <v>12869</v>
      </c>
      <c r="B737" s="8" t="s">
        <v>1759</v>
      </c>
      <c r="C737" s="8" t="s">
        <v>1270</v>
      </c>
      <c r="D737">
        <v>81.95</v>
      </c>
      <c r="E737">
        <v>61</v>
      </c>
    </row>
    <row r="738" spans="1:5" x14ac:dyDescent="0.25">
      <c r="A738">
        <v>12870</v>
      </c>
      <c r="B738" s="8" t="s">
        <v>1760</v>
      </c>
      <c r="C738" s="8" t="s">
        <v>1264</v>
      </c>
      <c r="D738">
        <v>81.2</v>
      </c>
      <c r="E738">
        <v>65</v>
      </c>
    </row>
    <row r="739" spans="1:5" x14ac:dyDescent="0.25">
      <c r="A739">
        <v>12871</v>
      </c>
      <c r="B739" s="8" t="s">
        <v>1761</v>
      </c>
      <c r="C739" s="8" t="s">
        <v>1264</v>
      </c>
      <c r="D739">
        <v>58.76</v>
      </c>
      <c r="E739">
        <v>52</v>
      </c>
    </row>
    <row r="740" spans="1:5" x14ac:dyDescent="0.25">
      <c r="A740">
        <v>12872</v>
      </c>
      <c r="B740" s="8" t="s">
        <v>1762</v>
      </c>
      <c r="C740" s="8" t="s">
        <v>1264</v>
      </c>
      <c r="D740">
        <v>91.56</v>
      </c>
      <c r="E740">
        <v>69</v>
      </c>
    </row>
    <row r="741" spans="1:5" x14ac:dyDescent="0.25">
      <c r="A741">
        <v>12873</v>
      </c>
      <c r="B741" s="8" t="s">
        <v>1763</v>
      </c>
      <c r="C741" s="8" t="s">
        <v>1261</v>
      </c>
      <c r="D741">
        <v>93.96</v>
      </c>
      <c r="E741">
        <v>61</v>
      </c>
    </row>
    <row r="742" spans="1:5" x14ac:dyDescent="0.25">
      <c r="A742">
        <v>12874</v>
      </c>
      <c r="B742" s="8" t="s">
        <v>1764</v>
      </c>
      <c r="C742" s="8" t="s">
        <v>1270</v>
      </c>
      <c r="D742">
        <v>55.61</v>
      </c>
      <c r="E742">
        <v>45</v>
      </c>
    </row>
    <row r="743" spans="1:5" x14ac:dyDescent="0.25">
      <c r="A743">
        <v>12875</v>
      </c>
      <c r="B743" s="8" t="s">
        <v>1765</v>
      </c>
      <c r="C743" s="8" t="s">
        <v>1264</v>
      </c>
      <c r="D743">
        <v>84.83</v>
      </c>
      <c r="E743">
        <v>65</v>
      </c>
    </row>
    <row r="744" spans="1:5" x14ac:dyDescent="0.25">
      <c r="A744">
        <v>12876</v>
      </c>
      <c r="B744" s="8" t="s">
        <v>1766</v>
      </c>
      <c r="C744" s="8" t="s">
        <v>1264</v>
      </c>
      <c r="D744">
        <v>71.63</v>
      </c>
      <c r="E744">
        <v>57</v>
      </c>
    </row>
    <row r="745" spans="1:5" x14ac:dyDescent="0.25">
      <c r="A745">
        <v>12877</v>
      </c>
      <c r="B745" s="8" t="s">
        <v>1767</v>
      </c>
      <c r="C745" s="8" t="s">
        <v>1264</v>
      </c>
      <c r="D745">
        <v>37.69</v>
      </c>
      <c r="E745">
        <v>31</v>
      </c>
    </row>
    <row r="746" spans="1:5" x14ac:dyDescent="0.25">
      <c r="A746">
        <v>12878</v>
      </c>
      <c r="B746" s="8" t="s">
        <v>1768</v>
      </c>
      <c r="C746" s="8" t="s">
        <v>1261</v>
      </c>
      <c r="D746">
        <v>31.67</v>
      </c>
      <c r="E746">
        <v>24</v>
      </c>
    </row>
    <row r="747" spans="1:5" x14ac:dyDescent="0.25">
      <c r="A747">
        <v>12879</v>
      </c>
      <c r="B747" s="8" t="s">
        <v>1769</v>
      </c>
      <c r="C747" s="8" t="s">
        <v>1264</v>
      </c>
      <c r="D747">
        <v>38.42</v>
      </c>
      <c r="E747">
        <v>22</v>
      </c>
    </row>
    <row r="748" spans="1:5" x14ac:dyDescent="0.25">
      <c r="A748">
        <v>12880</v>
      </c>
      <c r="B748" s="8" t="s">
        <v>1770</v>
      </c>
      <c r="C748" s="8" t="s">
        <v>1270</v>
      </c>
      <c r="D748">
        <v>65.23</v>
      </c>
      <c r="E748">
        <v>51</v>
      </c>
    </row>
    <row r="749" spans="1:5" x14ac:dyDescent="0.25">
      <c r="A749">
        <v>12881</v>
      </c>
      <c r="B749" s="8" t="s">
        <v>1771</v>
      </c>
      <c r="C749" s="8" t="s">
        <v>1264</v>
      </c>
      <c r="D749">
        <v>10.53</v>
      </c>
      <c r="E749">
        <v>6</v>
      </c>
    </row>
    <row r="750" spans="1:5" x14ac:dyDescent="0.25">
      <c r="A750">
        <v>12882</v>
      </c>
      <c r="B750" s="8" t="s">
        <v>1772</v>
      </c>
      <c r="C750" s="8" t="s">
        <v>1264</v>
      </c>
      <c r="D750">
        <v>12.29</v>
      </c>
      <c r="E750">
        <v>6</v>
      </c>
    </row>
    <row r="751" spans="1:5" x14ac:dyDescent="0.25">
      <c r="A751">
        <v>12883</v>
      </c>
      <c r="B751" s="8" t="s">
        <v>1773</v>
      </c>
      <c r="C751" s="8" t="s">
        <v>1270</v>
      </c>
      <c r="D751">
        <v>81.23</v>
      </c>
      <c r="E751">
        <v>76</v>
      </c>
    </row>
    <row r="752" spans="1:5" x14ac:dyDescent="0.25">
      <c r="A752">
        <v>12884</v>
      </c>
      <c r="B752" s="8" t="s">
        <v>1774</v>
      </c>
      <c r="C752" s="8" t="s">
        <v>1264</v>
      </c>
      <c r="D752">
        <v>22.32</v>
      </c>
      <c r="E752">
        <v>9</v>
      </c>
    </row>
    <row r="753" spans="1:5" x14ac:dyDescent="0.25">
      <c r="A753">
        <v>12885</v>
      </c>
      <c r="B753" s="8" t="s">
        <v>1775</v>
      </c>
      <c r="C753" s="8" t="s">
        <v>1264</v>
      </c>
      <c r="D753">
        <v>27.28</v>
      </c>
      <c r="E753">
        <v>9</v>
      </c>
    </row>
    <row r="754" spans="1:5" x14ac:dyDescent="0.25">
      <c r="A754">
        <v>12886</v>
      </c>
      <c r="B754" s="8" t="s">
        <v>1776</v>
      </c>
      <c r="C754" s="8" t="s">
        <v>1264</v>
      </c>
      <c r="D754">
        <v>17.420000000000002</v>
      </c>
      <c r="E754">
        <v>13</v>
      </c>
    </row>
    <row r="755" spans="1:5" x14ac:dyDescent="0.25">
      <c r="A755">
        <v>12887</v>
      </c>
      <c r="B755" s="8" t="s">
        <v>1777</v>
      </c>
      <c r="C755" s="8" t="s">
        <v>1264</v>
      </c>
      <c r="D755">
        <v>73.28</v>
      </c>
      <c r="E755">
        <v>55</v>
      </c>
    </row>
    <row r="756" spans="1:5" x14ac:dyDescent="0.25">
      <c r="A756">
        <v>12888</v>
      </c>
      <c r="B756" s="8" t="s">
        <v>1778</v>
      </c>
      <c r="C756" s="8" t="s">
        <v>1261</v>
      </c>
      <c r="D756">
        <v>84.87</v>
      </c>
      <c r="E756">
        <v>68</v>
      </c>
    </row>
    <row r="757" spans="1:5" x14ac:dyDescent="0.25">
      <c r="A757">
        <v>12889</v>
      </c>
      <c r="B757" s="8" t="s">
        <v>1779</v>
      </c>
      <c r="C757" s="8" t="s">
        <v>1264</v>
      </c>
      <c r="D757">
        <v>97.29</v>
      </c>
      <c r="E757">
        <v>70</v>
      </c>
    </row>
    <row r="758" spans="1:5" x14ac:dyDescent="0.25">
      <c r="A758">
        <v>12890</v>
      </c>
      <c r="B758" s="8" t="s">
        <v>1780</v>
      </c>
      <c r="C758" s="8" t="s">
        <v>1270</v>
      </c>
      <c r="D758">
        <v>35.74</v>
      </c>
      <c r="E758">
        <v>27</v>
      </c>
    </row>
    <row r="759" spans="1:5" x14ac:dyDescent="0.25">
      <c r="A759">
        <v>12891</v>
      </c>
      <c r="B759" s="8" t="s">
        <v>1781</v>
      </c>
      <c r="C759" s="8" t="s">
        <v>1270</v>
      </c>
      <c r="D759">
        <v>96.52</v>
      </c>
      <c r="E759">
        <v>91</v>
      </c>
    </row>
    <row r="760" spans="1:5" x14ac:dyDescent="0.25">
      <c r="A760">
        <v>12892</v>
      </c>
      <c r="B760" s="8" t="s">
        <v>1782</v>
      </c>
      <c r="C760" s="8" t="s">
        <v>1264</v>
      </c>
      <c r="D760">
        <v>18.850000000000001</v>
      </c>
      <c r="E760">
        <v>7</v>
      </c>
    </row>
    <row r="761" spans="1:5" x14ac:dyDescent="0.25">
      <c r="A761">
        <v>12893</v>
      </c>
      <c r="B761" s="8" t="s">
        <v>1783</v>
      </c>
      <c r="C761" s="8" t="s">
        <v>1264</v>
      </c>
      <c r="D761">
        <v>55.39</v>
      </c>
      <c r="E761">
        <v>21</v>
      </c>
    </row>
    <row r="762" spans="1:5" x14ac:dyDescent="0.25">
      <c r="A762">
        <v>12894</v>
      </c>
      <c r="B762" s="8" t="s">
        <v>1784</v>
      </c>
      <c r="C762" s="8" t="s">
        <v>1264</v>
      </c>
      <c r="D762">
        <v>77.2</v>
      </c>
      <c r="E762">
        <v>68</v>
      </c>
    </row>
    <row r="763" spans="1:5" x14ac:dyDescent="0.25">
      <c r="A763">
        <v>12895</v>
      </c>
      <c r="B763" s="8" t="s">
        <v>1785</v>
      </c>
      <c r="C763" s="8" t="s">
        <v>1270</v>
      </c>
      <c r="D763">
        <v>72.13</v>
      </c>
      <c r="E763">
        <v>59</v>
      </c>
    </row>
    <row r="764" spans="1:5" x14ac:dyDescent="0.25">
      <c r="A764">
        <v>12896</v>
      </c>
      <c r="B764" s="8" t="s">
        <v>1786</v>
      </c>
      <c r="C764" s="8" t="s">
        <v>1264</v>
      </c>
      <c r="D764">
        <v>63.88</v>
      </c>
      <c r="E764">
        <v>56</v>
      </c>
    </row>
    <row r="765" spans="1:5" x14ac:dyDescent="0.25">
      <c r="A765">
        <v>12897</v>
      </c>
      <c r="B765" s="8" t="s">
        <v>1787</v>
      </c>
      <c r="C765" s="8" t="s">
        <v>1264</v>
      </c>
      <c r="D765">
        <v>10.69</v>
      </c>
      <c r="E765">
        <v>9</v>
      </c>
    </row>
    <row r="766" spans="1:5" x14ac:dyDescent="0.25">
      <c r="A766">
        <v>12898</v>
      </c>
      <c r="B766" s="8" t="s">
        <v>1788</v>
      </c>
      <c r="C766" s="8" t="s">
        <v>1270</v>
      </c>
      <c r="D766">
        <v>55.5</v>
      </c>
      <c r="E766">
        <v>24</v>
      </c>
    </row>
    <row r="767" spans="1:5" x14ac:dyDescent="0.25">
      <c r="A767">
        <v>12899</v>
      </c>
      <c r="B767" s="8" t="s">
        <v>1789</v>
      </c>
      <c r="C767" s="8" t="s">
        <v>1264</v>
      </c>
      <c r="D767">
        <v>95.46</v>
      </c>
      <c r="E767">
        <v>76</v>
      </c>
    </row>
    <row r="768" spans="1:5" x14ac:dyDescent="0.25">
      <c r="A768">
        <v>12900</v>
      </c>
      <c r="B768" s="8" t="s">
        <v>1790</v>
      </c>
      <c r="C768" s="8" t="s">
        <v>1261</v>
      </c>
      <c r="D768">
        <v>76.06</v>
      </c>
      <c r="E768">
        <v>71</v>
      </c>
    </row>
    <row r="769" spans="1:5" x14ac:dyDescent="0.25">
      <c r="A769">
        <v>12901</v>
      </c>
      <c r="B769" s="8" t="s">
        <v>1791</v>
      </c>
      <c r="C769" s="8" t="s">
        <v>1261</v>
      </c>
      <c r="D769">
        <v>13.69</v>
      </c>
      <c r="E769">
        <v>6</v>
      </c>
    </row>
    <row r="770" spans="1:5" x14ac:dyDescent="0.25">
      <c r="A770">
        <v>12902</v>
      </c>
      <c r="B770" s="8" t="s">
        <v>1792</v>
      </c>
      <c r="C770" s="8" t="s">
        <v>1264</v>
      </c>
      <c r="D770">
        <v>95.64</v>
      </c>
      <c r="E770">
        <v>51</v>
      </c>
    </row>
    <row r="771" spans="1:5" x14ac:dyDescent="0.25">
      <c r="A771">
        <v>12903</v>
      </c>
      <c r="B771" s="8" t="s">
        <v>1793</v>
      </c>
      <c r="C771" s="8" t="s">
        <v>1270</v>
      </c>
      <c r="D771">
        <v>11.43</v>
      </c>
      <c r="E771">
        <v>9</v>
      </c>
    </row>
    <row r="772" spans="1:5" x14ac:dyDescent="0.25">
      <c r="A772">
        <v>12904</v>
      </c>
      <c r="B772" s="8" t="s">
        <v>1794</v>
      </c>
      <c r="C772" s="8" t="s">
        <v>1264</v>
      </c>
      <c r="D772">
        <v>95.54</v>
      </c>
      <c r="E772">
        <v>60</v>
      </c>
    </row>
    <row r="773" spans="1:5" x14ac:dyDescent="0.25">
      <c r="A773">
        <v>12905</v>
      </c>
      <c r="B773" s="8" t="s">
        <v>1795</v>
      </c>
      <c r="C773" s="8" t="s">
        <v>1261</v>
      </c>
      <c r="D773">
        <v>85.87</v>
      </c>
      <c r="E773">
        <v>60</v>
      </c>
    </row>
    <row r="774" spans="1:5" x14ac:dyDescent="0.25">
      <c r="A774">
        <v>12906</v>
      </c>
      <c r="B774" s="8" t="s">
        <v>1796</v>
      </c>
      <c r="C774" s="8" t="s">
        <v>1264</v>
      </c>
      <c r="D774">
        <v>67.989999999999995</v>
      </c>
      <c r="E774">
        <v>58</v>
      </c>
    </row>
    <row r="775" spans="1:5" x14ac:dyDescent="0.25">
      <c r="A775">
        <v>12907</v>
      </c>
      <c r="B775" s="8" t="s">
        <v>1797</v>
      </c>
      <c r="C775" s="8" t="s">
        <v>1264</v>
      </c>
      <c r="D775">
        <v>52.42</v>
      </c>
      <c r="E775">
        <v>24</v>
      </c>
    </row>
    <row r="776" spans="1:5" x14ac:dyDescent="0.25">
      <c r="A776">
        <v>12908</v>
      </c>
      <c r="B776" s="8" t="s">
        <v>1798</v>
      </c>
      <c r="C776" s="8" t="s">
        <v>1261</v>
      </c>
      <c r="D776">
        <v>65.650000000000006</v>
      </c>
      <c r="E776">
        <v>55</v>
      </c>
    </row>
    <row r="777" spans="1:5" x14ac:dyDescent="0.25">
      <c r="A777">
        <v>12909</v>
      </c>
      <c r="B777" s="8" t="s">
        <v>1799</v>
      </c>
      <c r="C777" s="8" t="s">
        <v>1264</v>
      </c>
      <c r="D777">
        <v>28.86</v>
      </c>
      <c r="E777">
        <v>20</v>
      </c>
    </row>
    <row r="778" spans="1:5" x14ac:dyDescent="0.25">
      <c r="A778">
        <v>12910</v>
      </c>
      <c r="B778" s="8" t="s">
        <v>1800</v>
      </c>
      <c r="C778" s="8" t="s">
        <v>1264</v>
      </c>
      <c r="D778">
        <v>65.31</v>
      </c>
      <c r="E778">
        <v>59</v>
      </c>
    </row>
    <row r="779" spans="1:5" x14ac:dyDescent="0.25">
      <c r="A779">
        <v>12911</v>
      </c>
      <c r="B779" s="8" t="s">
        <v>1801</v>
      </c>
      <c r="C779" s="8" t="s">
        <v>1264</v>
      </c>
      <c r="D779">
        <v>93.38</v>
      </c>
      <c r="E779">
        <v>66</v>
      </c>
    </row>
    <row r="780" spans="1:5" x14ac:dyDescent="0.25">
      <c r="A780">
        <v>12912</v>
      </c>
      <c r="B780" s="8" t="s">
        <v>1802</v>
      </c>
      <c r="C780" s="8" t="s">
        <v>1270</v>
      </c>
      <c r="D780">
        <v>25.25</v>
      </c>
      <c r="E780">
        <v>9</v>
      </c>
    </row>
    <row r="781" spans="1:5" x14ac:dyDescent="0.25">
      <c r="A781">
        <v>12913</v>
      </c>
      <c r="B781" s="8" t="s">
        <v>1803</v>
      </c>
      <c r="C781" s="8" t="s">
        <v>1270</v>
      </c>
      <c r="D781">
        <v>87.87</v>
      </c>
      <c r="E781">
        <v>64</v>
      </c>
    </row>
    <row r="782" spans="1:5" x14ac:dyDescent="0.25">
      <c r="A782">
        <v>12914</v>
      </c>
      <c r="B782" s="8" t="s">
        <v>1804</v>
      </c>
      <c r="C782" s="8" t="s">
        <v>1270</v>
      </c>
      <c r="D782">
        <v>21.8</v>
      </c>
      <c r="E782">
        <v>9</v>
      </c>
    </row>
    <row r="783" spans="1:5" x14ac:dyDescent="0.25">
      <c r="A783">
        <v>12915</v>
      </c>
      <c r="B783" s="8" t="s">
        <v>1805</v>
      </c>
      <c r="C783" s="8" t="s">
        <v>1261</v>
      </c>
      <c r="D783">
        <v>94.76</v>
      </c>
      <c r="E783">
        <v>71</v>
      </c>
    </row>
    <row r="784" spans="1:5" x14ac:dyDescent="0.25">
      <c r="A784">
        <v>12916</v>
      </c>
      <c r="B784" s="8" t="s">
        <v>1806</v>
      </c>
      <c r="C784" s="8" t="s">
        <v>1264</v>
      </c>
      <c r="D784">
        <v>30.62</v>
      </c>
      <c r="E784">
        <v>25</v>
      </c>
    </row>
    <row r="785" spans="1:5" x14ac:dyDescent="0.25">
      <c r="A785">
        <v>12917</v>
      </c>
      <c r="B785" s="8" t="s">
        <v>1807</v>
      </c>
      <c r="C785" s="8" t="s">
        <v>1264</v>
      </c>
      <c r="D785">
        <v>44.01</v>
      </c>
      <c r="E785">
        <v>26</v>
      </c>
    </row>
    <row r="786" spans="1:5" x14ac:dyDescent="0.25">
      <c r="A786">
        <v>12918</v>
      </c>
      <c r="B786" s="8" t="s">
        <v>1808</v>
      </c>
      <c r="C786" s="8" t="s">
        <v>1264</v>
      </c>
      <c r="D786">
        <v>10.16</v>
      </c>
      <c r="E786">
        <v>9</v>
      </c>
    </row>
    <row r="787" spans="1:5" x14ac:dyDescent="0.25">
      <c r="A787">
        <v>12919</v>
      </c>
      <c r="B787" s="8" t="s">
        <v>1809</v>
      </c>
      <c r="C787" s="8" t="s">
        <v>1261</v>
      </c>
      <c r="D787">
        <v>74.58</v>
      </c>
      <c r="E787">
        <v>53</v>
      </c>
    </row>
    <row r="788" spans="1:5" x14ac:dyDescent="0.25">
      <c r="A788">
        <v>12920</v>
      </c>
      <c r="B788" s="8" t="s">
        <v>1810</v>
      </c>
      <c r="C788" s="8" t="s">
        <v>1264</v>
      </c>
      <c r="D788">
        <v>71.89</v>
      </c>
      <c r="E788">
        <v>65</v>
      </c>
    </row>
    <row r="789" spans="1:5" x14ac:dyDescent="0.25">
      <c r="A789">
        <v>12921</v>
      </c>
      <c r="B789" s="8" t="s">
        <v>1811</v>
      </c>
      <c r="C789" s="8" t="s">
        <v>1264</v>
      </c>
      <c r="D789">
        <v>10.99</v>
      </c>
      <c r="E789">
        <v>7</v>
      </c>
    </row>
    <row r="790" spans="1:5" x14ac:dyDescent="0.25">
      <c r="A790">
        <v>12922</v>
      </c>
      <c r="B790" s="8" t="s">
        <v>1812</v>
      </c>
      <c r="C790" s="8" t="s">
        <v>1264</v>
      </c>
      <c r="D790">
        <v>60.47</v>
      </c>
      <c r="E790">
        <v>54</v>
      </c>
    </row>
    <row r="791" spans="1:5" x14ac:dyDescent="0.25">
      <c r="A791">
        <v>12923</v>
      </c>
      <c r="B791" s="8" t="s">
        <v>1813</v>
      </c>
      <c r="C791" s="8" t="s">
        <v>1264</v>
      </c>
      <c r="D791">
        <v>58.91</v>
      </c>
      <c r="E791">
        <v>26</v>
      </c>
    </row>
    <row r="792" spans="1:5" x14ac:dyDescent="0.25">
      <c r="A792">
        <v>12924</v>
      </c>
      <c r="B792" s="8" t="s">
        <v>1814</v>
      </c>
      <c r="C792" s="8" t="s">
        <v>1264</v>
      </c>
      <c r="D792">
        <v>46.41</v>
      </c>
      <c r="E792">
        <v>32</v>
      </c>
    </row>
    <row r="793" spans="1:5" x14ac:dyDescent="0.25">
      <c r="A793">
        <v>12925</v>
      </c>
      <c r="B793" s="8" t="s">
        <v>1815</v>
      </c>
      <c r="C793" s="8" t="s">
        <v>1270</v>
      </c>
      <c r="D793">
        <v>68.55</v>
      </c>
      <c r="E793">
        <v>56</v>
      </c>
    </row>
    <row r="794" spans="1:5" x14ac:dyDescent="0.25">
      <c r="A794">
        <v>12926</v>
      </c>
      <c r="B794" s="8" t="s">
        <v>1816</v>
      </c>
      <c r="C794" s="8" t="s">
        <v>1270</v>
      </c>
      <c r="D794">
        <v>97.37</v>
      </c>
      <c r="E794">
        <v>59</v>
      </c>
    </row>
    <row r="795" spans="1:5" x14ac:dyDescent="0.25">
      <c r="A795">
        <v>12927</v>
      </c>
      <c r="B795" s="8" t="s">
        <v>1817</v>
      </c>
      <c r="C795" s="8" t="s">
        <v>1264</v>
      </c>
      <c r="D795">
        <v>92.6</v>
      </c>
      <c r="E795">
        <v>60</v>
      </c>
    </row>
    <row r="796" spans="1:5" x14ac:dyDescent="0.25">
      <c r="A796">
        <v>12928</v>
      </c>
      <c r="B796" s="8" t="s">
        <v>1818</v>
      </c>
      <c r="C796" s="8" t="s">
        <v>1264</v>
      </c>
      <c r="D796">
        <v>46.61</v>
      </c>
      <c r="E796">
        <v>30</v>
      </c>
    </row>
    <row r="797" spans="1:5" x14ac:dyDescent="0.25">
      <c r="A797">
        <v>12929</v>
      </c>
      <c r="B797" s="8" t="s">
        <v>1819</v>
      </c>
      <c r="C797" s="8" t="s">
        <v>1264</v>
      </c>
      <c r="D797">
        <v>27.18</v>
      </c>
      <c r="E797">
        <v>6</v>
      </c>
    </row>
    <row r="798" spans="1:5" x14ac:dyDescent="0.25">
      <c r="A798">
        <v>12930</v>
      </c>
      <c r="B798" s="8" t="s">
        <v>1820</v>
      </c>
      <c r="C798" s="8" t="s">
        <v>1264</v>
      </c>
      <c r="D798">
        <v>60.87</v>
      </c>
      <c r="E798">
        <v>54</v>
      </c>
    </row>
    <row r="799" spans="1:5" x14ac:dyDescent="0.25">
      <c r="A799">
        <v>12931</v>
      </c>
      <c r="B799" s="8" t="s">
        <v>1821</v>
      </c>
      <c r="C799" s="8" t="s">
        <v>1264</v>
      </c>
      <c r="D799">
        <v>24.49</v>
      </c>
      <c r="E799">
        <v>8</v>
      </c>
    </row>
    <row r="800" spans="1:5" x14ac:dyDescent="0.25">
      <c r="A800">
        <v>12932</v>
      </c>
      <c r="B800" s="8" t="s">
        <v>1822</v>
      </c>
      <c r="C800" s="8" t="s">
        <v>1270</v>
      </c>
      <c r="D800">
        <v>92.78</v>
      </c>
      <c r="E800">
        <v>73</v>
      </c>
    </row>
    <row r="801" spans="1:5" x14ac:dyDescent="0.25">
      <c r="A801">
        <v>12933</v>
      </c>
      <c r="B801" s="8" t="s">
        <v>1823</v>
      </c>
      <c r="C801" s="8" t="s">
        <v>1261</v>
      </c>
      <c r="D801">
        <v>86.69</v>
      </c>
      <c r="E801">
        <v>69</v>
      </c>
    </row>
    <row r="802" spans="1:5" x14ac:dyDescent="0.25">
      <c r="A802">
        <v>12934</v>
      </c>
      <c r="B802" s="8" t="s">
        <v>1824</v>
      </c>
      <c r="C802" s="8" t="s">
        <v>1261</v>
      </c>
      <c r="D802">
        <v>23.01</v>
      </c>
      <c r="E802">
        <v>9</v>
      </c>
    </row>
    <row r="803" spans="1:5" x14ac:dyDescent="0.25">
      <c r="A803">
        <v>12935</v>
      </c>
      <c r="B803" s="8" t="s">
        <v>1825</v>
      </c>
      <c r="C803" s="8" t="s">
        <v>1261</v>
      </c>
      <c r="D803">
        <v>30.2</v>
      </c>
      <c r="E803">
        <v>22</v>
      </c>
    </row>
    <row r="804" spans="1:5" x14ac:dyDescent="0.25">
      <c r="A804">
        <v>12936</v>
      </c>
      <c r="B804" s="8" t="s">
        <v>1826</v>
      </c>
      <c r="C804" s="8" t="s">
        <v>1264</v>
      </c>
      <c r="D804">
        <v>67.39</v>
      </c>
      <c r="E804">
        <v>54</v>
      </c>
    </row>
    <row r="805" spans="1:5" x14ac:dyDescent="0.25">
      <c r="A805">
        <v>12937</v>
      </c>
      <c r="B805" s="8" t="s">
        <v>1827</v>
      </c>
      <c r="C805" s="8" t="s">
        <v>1264</v>
      </c>
      <c r="D805">
        <v>48.96</v>
      </c>
      <c r="E805">
        <v>21</v>
      </c>
    </row>
    <row r="806" spans="1:5" x14ac:dyDescent="0.25">
      <c r="A806">
        <v>12938</v>
      </c>
      <c r="B806" s="8" t="s">
        <v>1828</v>
      </c>
      <c r="C806" s="8" t="s">
        <v>1264</v>
      </c>
      <c r="D806">
        <v>75.59</v>
      </c>
      <c r="E806">
        <v>53</v>
      </c>
    </row>
    <row r="807" spans="1:5" x14ac:dyDescent="0.25">
      <c r="A807">
        <v>12939</v>
      </c>
      <c r="B807" s="8" t="s">
        <v>1829</v>
      </c>
      <c r="C807" s="8" t="s">
        <v>1264</v>
      </c>
      <c r="D807">
        <v>77.47</v>
      </c>
      <c r="E807">
        <v>51</v>
      </c>
    </row>
    <row r="808" spans="1:5" x14ac:dyDescent="0.25">
      <c r="A808">
        <v>12940</v>
      </c>
      <c r="B808" s="8" t="s">
        <v>1830</v>
      </c>
      <c r="C808" s="8" t="s">
        <v>1264</v>
      </c>
      <c r="D808">
        <v>93.18</v>
      </c>
      <c r="E808">
        <v>51</v>
      </c>
    </row>
    <row r="809" spans="1:5" x14ac:dyDescent="0.25">
      <c r="A809">
        <v>12941</v>
      </c>
      <c r="B809" s="8" t="s">
        <v>1831</v>
      </c>
      <c r="C809" s="8" t="s">
        <v>1270</v>
      </c>
      <c r="D809">
        <v>50.23</v>
      </c>
      <c r="E809">
        <v>43</v>
      </c>
    </row>
    <row r="810" spans="1:5" x14ac:dyDescent="0.25">
      <c r="A810">
        <v>12942</v>
      </c>
      <c r="B810" s="8" t="s">
        <v>1832</v>
      </c>
      <c r="C810" s="8" t="s">
        <v>1261</v>
      </c>
      <c r="D810">
        <v>17.75</v>
      </c>
      <c r="E810">
        <v>10</v>
      </c>
    </row>
    <row r="811" spans="1:5" x14ac:dyDescent="0.25">
      <c r="A811">
        <v>12943</v>
      </c>
      <c r="B811" s="8" t="s">
        <v>1833</v>
      </c>
      <c r="C811" s="8" t="s">
        <v>1264</v>
      </c>
      <c r="D811">
        <v>62.18</v>
      </c>
      <c r="E811">
        <v>51</v>
      </c>
    </row>
    <row r="812" spans="1:5" x14ac:dyDescent="0.25">
      <c r="A812">
        <v>12944</v>
      </c>
      <c r="B812" s="8" t="s">
        <v>1834</v>
      </c>
      <c r="C812" s="8" t="s">
        <v>1264</v>
      </c>
      <c r="D812">
        <v>10.75</v>
      </c>
      <c r="E812">
        <v>9</v>
      </c>
    </row>
    <row r="813" spans="1:5" x14ac:dyDescent="0.25">
      <c r="A813">
        <v>12945</v>
      </c>
      <c r="B813" s="8" t="s">
        <v>1835</v>
      </c>
      <c r="C813" s="8" t="s">
        <v>1264</v>
      </c>
      <c r="D813">
        <v>40.26</v>
      </c>
      <c r="E813">
        <v>26</v>
      </c>
    </row>
    <row r="814" spans="1:5" x14ac:dyDescent="0.25">
      <c r="A814">
        <v>12946</v>
      </c>
      <c r="B814" s="8" t="s">
        <v>1836</v>
      </c>
      <c r="C814" s="8" t="s">
        <v>1270</v>
      </c>
      <c r="D814">
        <v>64.97</v>
      </c>
      <c r="E814">
        <v>59</v>
      </c>
    </row>
    <row r="815" spans="1:5" x14ac:dyDescent="0.25">
      <c r="A815">
        <v>12947</v>
      </c>
      <c r="B815" s="8" t="s">
        <v>1837</v>
      </c>
      <c r="C815" s="8" t="s">
        <v>1264</v>
      </c>
      <c r="D815">
        <v>95.15</v>
      </c>
      <c r="E815">
        <v>53</v>
      </c>
    </row>
    <row r="816" spans="1:5" x14ac:dyDescent="0.25">
      <c r="A816">
        <v>12948</v>
      </c>
      <c r="B816" s="8" t="s">
        <v>1838</v>
      </c>
      <c r="C816" s="8" t="s">
        <v>1261</v>
      </c>
      <c r="D816">
        <v>48.62</v>
      </c>
      <c r="E816">
        <v>22</v>
      </c>
    </row>
    <row r="817" spans="1:5" x14ac:dyDescent="0.25">
      <c r="A817">
        <v>12949</v>
      </c>
      <c r="B817" s="8" t="s">
        <v>1839</v>
      </c>
      <c r="C817" s="8" t="s">
        <v>1261</v>
      </c>
      <c r="D817">
        <v>53.21</v>
      </c>
      <c r="E817">
        <v>37</v>
      </c>
    </row>
    <row r="818" spans="1:5" x14ac:dyDescent="0.25">
      <c r="A818">
        <v>12950</v>
      </c>
      <c r="B818" s="8" t="s">
        <v>1840</v>
      </c>
      <c r="C818" s="8" t="s">
        <v>1264</v>
      </c>
      <c r="D818">
        <v>45.44</v>
      </c>
      <c r="E818">
        <v>20</v>
      </c>
    </row>
    <row r="819" spans="1:5" x14ac:dyDescent="0.25">
      <c r="A819">
        <v>12951</v>
      </c>
      <c r="B819" s="8" t="s">
        <v>1841</v>
      </c>
      <c r="C819" s="8" t="s">
        <v>1270</v>
      </c>
      <c r="D819">
        <v>33.880000000000003</v>
      </c>
      <c r="E819">
        <v>20</v>
      </c>
    </row>
    <row r="820" spans="1:5" x14ac:dyDescent="0.25">
      <c r="A820">
        <v>12952</v>
      </c>
      <c r="B820" s="8" t="s">
        <v>1842</v>
      </c>
      <c r="C820" s="8" t="s">
        <v>1264</v>
      </c>
      <c r="D820">
        <v>96.16</v>
      </c>
      <c r="E820">
        <v>70</v>
      </c>
    </row>
    <row r="821" spans="1:5" x14ac:dyDescent="0.25">
      <c r="A821">
        <v>12953</v>
      </c>
      <c r="B821" s="8" t="s">
        <v>1843</v>
      </c>
      <c r="C821" s="8" t="s">
        <v>1264</v>
      </c>
      <c r="D821">
        <v>47.16</v>
      </c>
      <c r="E821">
        <v>24</v>
      </c>
    </row>
    <row r="822" spans="1:5" x14ac:dyDescent="0.25">
      <c r="A822">
        <v>12954</v>
      </c>
      <c r="B822" s="8" t="s">
        <v>1844</v>
      </c>
      <c r="C822" s="8" t="s">
        <v>1264</v>
      </c>
      <c r="D822">
        <v>52.89</v>
      </c>
      <c r="E822">
        <v>37</v>
      </c>
    </row>
    <row r="823" spans="1:5" x14ac:dyDescent="0.25">
      <c r="A823">
        <v>12955</v>
      </c>
      <c r="B823" s="8" t="s">
        <v>1845</v>
      </c>
      <c r="C823" s="8" t="s">
        <v>1264</v>
      </c>
      <c r="D823">
        <v>47.68</v>
      </c>
      <c r="E823">
        <v>40</v>
      </c>
    </row>
    <row r="824" spans="1:5" x14ac:dyDescent="0.25">
      <c r="A824">
        <v>12956</v>
      </c>
      <c r="B824" s="8" t="s">
        <v>1846</v>
      </c>
      <c r="C824" s="8" t="s">
        <v>1264</v>
      </c>
      <c r="D824">
        <v>10.17</v>
      </c>
      <c r="E824">
        <v>9</v>
      </c>
    </row>
    <row r="825" spans="1:5" x14ac:dyDescent="0.25">
      <c r="A825">
        <v>12957</v>
      </c>
      <c r="B825" s="8" t="s">
        <v>1847</v>
      </c>
      <c r="C825" s="8" t="s">
        <v>1261</v>
      </c>
      <c r="D825">
        <v>68.709999999999994</v>
      </c>
      <c r="E825">
        <v>61</v>
      </c>
    </row>
    <row r="826" spans="1:5" x14ac:dyDescent="0.25">
      <c r="A826">
        <v>12958</v>
      </c>
      <c r="B826" s="8" t="s">
        <v>1848</v>
      </c>
      <c r="C826" s="8" t="s">
        <v>1261</v>
      </c>
      <c r="D826">
        <v>60.08</v>
      </c>
      <c r="E826">
        <v>54</v>
      </c>
    </row>
    <row r="827" spans="1:5" x14ac:dyDescent="0.25">
      <c r="A827">
        <v>12959</v>
      </c>
      <c r="B827" s="8" t="s">
        <v>1849</v>
      </c>
      <c r="C827" s="8" t="s">
        <v>1264</v>
      </c>
      <c r="D827">
        <v>22.01</v>
      </c>
      <c r="E827">
        <v>11</v>
      </c>
    </row>
    <row r="828" spans="1:5" x14ac:dyDescent="0.25">
      <c r="A828">
        <v>12960</v>
      </c>
      <c r="B828" s="8" t="s">
        <v>1850</v>
      </c>
      <c r="C828" s="8" t="s">
        <v>1264</v>
      </c>
      <c r="D828">
        <v>72.11</v>
      </c>
      <c r="E828">
        <v>58</v>
      </c>
    </row>
    <row r="829" spans="1:5" x14ac:dyDescent="0.25">
      <c r="A829">
        <v>12961</v>
      </c>
      <c r="B829" s="8" t="s">
        <v>1851</v>
      </c>
      <c r="C829" s="8" t="s">
        <v>1261</v>
      </c>
      <c r="D829">
        <v>41.28</v>
      </c>
      <c r="E829">
        <v>23</v>
      </c>
    </row>
    <row r="830" spans="1:5" x14ac:dyDescent="0.25">
      <c r="A830">
        <v>12962</v>
      </c>
      <c r="B830" s="8" t="s">
        <v>1852</v>
      </c>
      <c r="C830" s="8" t="s">
        <v>1264</v>
      </c>
      <c r="D830">
        <v>64.95</v>
      </c>
      <c r="E830">
        <v>58</v>
      </c>
    </row>
    <row r="831" spans="1:5" x14ac:dyDescent="0.25">
      <c r="A831">
        <v>12963</v>
      </c>
      <c r="B831" s="8" t="s">
        <v>1853</v>
      </c>
      <c r="C831" s="8" t="s">
        <v>1264</v>
      </c>
      <c r="D831">
        <v>74.22</v>
      </c>
      <c r="E831">
        <v>61</v>
      </c>
    </row>
    <row r="832" spans="1:5" x14ac:dyDescent="0.25">
      <c r="A832">
        <v>12964</v>
      </c>
      <c r="B832" s="8" t="s">
        <v>1854</v>
      </c>
      <c r="C832" s="8" t="s">
        <v>1270</v>
      </c>
      <c r="D832">
        <v>10.56</v>
      </c>
      <c r="E832">
        <v>9</v>
      </c>
    </row>
    <row r="833" spans="1:5" x14ac:dyDescent="0.25">
      <c r="A833">
        <v>12965</v>
      </c>
      <c r="B833" s="8" t="s">
        <v>1855</v>
      </c>
      <c r="C833" s="8" t="s">
        <v>1264</v>
      </c>
      <c r="D833">
        <v>62.57</v>
      </c>
      <c r="E833">
        <v>55</v>
      </c>
    </row>
    <row r="834" spans="1:5" x14ac:dyDescent="0.25">
      <c r="A834">
        <v>12966</v>
      </c>
      <c r="B834" s="8" t="s">
        <v>1856</v>
      </c>
      <c r="C834" s="8" t="s">
        <v>1261</v>
      </c>
      <c r="D834">
        <v>11.85</v>
      </c>
      <c r="E834">
        <v>9</v>
      </c>
    </row>
    <row r="835" spans="1:5" x14ac:dyDescent="0.25">
      <c r="A835">
        <v>12967</v>
      </c>
      <c r="B835" s="8" t="s">
        <v>1857</v>
      </c>
      <c r="C835" s="8" t="s">
        <v>1264</v>
      </c>
      <c r="D835">
        <v>91.3</v>
      </c>
      <c r="E835">
        <v>65</v>
      </c>
    </row>
    <row r="836" spans="1:5" x14ac:dyDescent="0.25">
      <c r="A836">
        <v>12968</v>
      </c>
      <c r="B836" s="8" t="s">
        <v>1858</v>
      </c>
      <c r="C836" s="8" t="s">
        <v>1261</v>
      </c>
      <c r="D836">
        <v>40.729999999999997</v>
      </c>
      <c r="E836">
        <v>28</v>
      </c>
    </row>
    <row r="837" spans="1:5" x14ac:dyDescent="0.25">
      <c r="A837">
        <v>12969</v>
      </c>
      <c r="B837" s="8" t="s">
        <v>1859</v>
      </c>
      <c r="C837" s="8" t="s">
        <v>1264</v>
      </c>
      <c r="D837">
        <v>52.38</v>
      </c>
      <c r="E837">
        <v>28</v>
      </c>
    </row>
    <row r="838" spans="1:5" x14ac:dyDescent="0.25">
      <c r="A838">
        <v>12970</v>
      </c>
      <c r="B838" s="8" t="s">
        <v>1860</v>
      </c>
      <c r="C838" s="8" t="s">
        <v>1261</v>
      </c>
      <c r="D838">
        <v>38.54</v>
      </c>
      <c r="E838">
        <v>31</v>
      </c>
    </row>
    <row r="839" spans="1:5" x14ac:dyDescent="0.25">
      <c r="A839">
        <v>12971</v>
      </c>
      <c r="B839" s="8" t="s">
        <v>1861</v>
      </c>
      <c r="C839" s="8" t="s">
        <v>1264</v>
      </c>
      <c r="D839">
        <v>44.63</v>
      </c>
      <c r="E839">
        <v>28</v>
      </c>
    </row>
    <row r="840" spans="1:5" x14ac:dyDescent="0.25">
      <c r="A840">
        <v>12972</v>
      </c>
      <c r="B840" s="8" t="s">
        <v>1862</v>
      </c>
      <c r="C840" s="8" t="s">
        <v>1264</v>
      </c>
      <c r="D840">
        <v>55.87</v>
      </c>
      <c r="E840">
        <v>21</v>
      </c>
    </row>
    <row r="841" spans="1:5" x14ac:dyDescent="0.25">
      <c r="A841">
        <v>12973</v>
      </c>
      <c r="B841" s="8" t="s">
        <v>1863</v>
      </c>
      <c r="C841" s="8" t="s">
        <v>1270</v>
      </c>
      <c r="D841">
        <v>29.22</v>
      </c>
      <c r="E841">
        <v>18</v>
      </c>
    </row>
    <row r="842" spans="1:5" x14ac:dyDescent="0.25">
      <c r="A842">
        <v>12974</v>
      </c>
      <c r="B842" s="8" t="s">
        <v>1864</v>
      </c>
      <c r="C842" s="8" t="s">
        <v>1264</v>
      </c>
      <c r="D842">
        <v>51.94</v>
      </c>
      <c r="E842">
        <v>45</v>
      </c>
    </row>
    <row r="843" spans="1:5" x14ac:dyDescent="0.25">
      <c r="A843">
        <v>12975</v>
      </c>
      <c r="B843" s="8" t="s">
        <v>1865</v>
      </c>
      <c r="C843" s="8" t="s">
        <v>1261</v>
      </c>
      <c r="D843">
        <v>60.3</v>
      </c>
      <c r="E843">
        <v>51</v>
      </c>
    </row>
    <row r="844" spans="1:5" x14ac:dyDescent="0.25">
      <c r="A844">
        <v>12976</v>
      </c>
      <c r="B844" s="8" t="s">
        <v>1866</v>
      </c>
      <c r="C844" s="8" t="s">
        <v>1264</v>
      </c>
      <c r="D844">
        <v>39.47</v>
      </c>
      <c r="E844">
        <v>23</v>
      </c>
    </row>
    <row r="845" spans="1:5" x14ac:dyDescent="0.25">
      <c r="A845">
        <v>12977</v>
      </c>
      <c r="B845" s="8" t="s">
        <v>1867</v>
      </c>
      <c r="C845" s="8" t="s">
        <v>1270</v>
      </c>
      <c r="D845">
        <v>14.87</v>
      </c>
      <c r="E845">
        <v>9</v>
      </c>
    </row>
    <row r="846" spans="1:5" x14ac:dyDescent="0.25">
      <c r="A846">
        <v>12978</v>
      </c>
      <c r="B846" s="8" t="s">
        <v>1868</v>
      </c>
      <c r="C846" s="8" t="s">
        <v>1261</v>
      </c>
      <c r="D846">
        <v>21.32</v>
      </c>
      <c r="E846">
        <v>7</v>
      </c>
    </row>
    <row r="847" spans="1:5" x14ac:dyDescent="0.25">
      <c r="A847">
        <v>12979</v>
      </c>
      <c r="B847" s="8" t="s">
        <v>1869</v>
      </c>
      <c r="C847" s="8" t="s">
        <v>1264</v>
      </c>
      <c r="D847">
        <v>93.78</v>
      </c>
      <c r="E847">
        <v>63</v>
      </c>
    </row>
    <row r="848" spans="1:5" x14ac:dyDescent="0.25">
      <c r="A848">
        <v>12980</v>
      </c>
      <c r="B848" s="8" t="s">
        <v>1870</v>
      </c>
      <c r="C848" s="8" t="s">
        <v>1270</v>
      </c>
      <c r="D848">
        <v>73.260000000000005</v>
      </c>
      <c r="E848">
        <v>53</v>
      </c>
    </row>
    <row r="849" spans="1:5" x14ac:dyDescent="0.25">
      <c r="A849">
        <v>12981</v>
      </c>
      <c r="B849" s="8" t="s">
        <v>1871</v>
      </c>
      <c r="C849" s="8" t="s">
        <v>1264</v>
      </c>
      <c r="D849">
        <v>22.38</v>
      </c>
      <c r="E849">
        <v>14</v>
      </c>
    </row>
    <row r="850" spans="1:5" x14ac:dyDescent="0.25">
      <c r="A850">
        <v>12982</v>
      </c>
      <c r="B850" s="8" t="s">
        <v>1872</v>
      </c>
      <c r="C850" s="8" t="s">
        <v>1264</v>
      </c>
      <c r="D850">
        <v>72.88</v>
      </c>
      <c r="E850">
        <v>65</v>
      </c>
    </row>
    <row r="851" spans="1:5" x14ac:dyDescent="0.25">
      <c r="A851">
        <v>12983</v>
      </c>
      <c r="B851" s="8" t="s">
        <v>1873</v>
      </c>
      <c r="C851" s="8" t="s">
        <v>1264</v>
      </c>
      <c r="D851">
        <v>99.1</v>
      </c>
      <c r="E851">
        <v>78</v>
      </c>
    </row>
    <row r="852" spans="1:5" x14ac:dyDescent="0.25">
      <c r="A852">
        <v>12984</v>
      </c>
      <c r="B852" s="8" t="s">
        <v>1874</v>
      </c>
      <c r="C852" s="8" t="s">
        <v>1264</v>
      </c>
      <c r="D852">
        <v>74.099999999999994</v>
      </c>
      <c r="E852">
        <v>51</v>
      </c>
    </row>
    <row r="853" spans="1:5" x14ac:dyDescent="0.25">
      <c r="A853">
        <v>12985</v>
      </c>
      <c r="B853" s="8" t="s">
        <v>1875</v>
      </c>
      <c r="C853" s="8" t="s">
        <v>1270</v>
      </c>
      <c r="D853">
        <v>98.48</v>
      </c>
      <c r="E853">
        <v>59</v>
      </c>
    </row>
    <row r="854" spans="1:5" x14ac:dyDescent="0.25">
      <c r="A854">
        <v>12986</v>
      </c>
      <c r="B854" s="8" t="s">
        <v>1876</v>
      </c>
      <c r="C854" s="8" t="s">
        <v>1264</v>
      </c>
      <c r="D854">
        <v>53.19</v>
      </c>
      <c r="E854">
        <v>28</v>
      </c>
    </row>
    <row r="855" spans="1:5" x14ac:dyDescent="0.25">
      <c r="A855">
        <v>12987</v>
      </c>
      <c r="B855" s="8" t="s">
        <v>1877</v>
      </c>
      <c r="C855" s="8" t="s">
        <v>1261</v>
      </c>
      <c r="D855">
        <v>52.79</v>
      </c>
      <c r="E855">
        <v>43</v>
      </c>
    </row>
    <row r="856" spans="1:5" x14ac:dyDescent="0.25">
      <c r="A856">
        <v>12988</v>
      </c>
      <c r="B856" s="8" t="s">
        <v>1878</v>
      </c>
      <c r="C856" s="8" t="s">
        <v>1264</v>
      </c>
      <c r="D856">
        <v>95.95</v>
      </c>
      <c r="E856">
        <v>89</v>
      </c>
    </row>
    <row r="857" spans="1:5" x14ac:dyDescent="0.25">
      <c r="A857">
        <v>12989</v>
      </c>
      <c r="B857" s="8" t="s">
        <v>1879</v>
      </c>
      <c r="C857" s="8" t="s">
        <v>1270</v>
      </c>
      <c r="D857">
        <v>36.51</v>
      </c>
      <c r="E857">
        <v>21</v>
      </c>
    </row>
    <row r="858" spans="1:5" x14ac:dyDescent="0.25">
      <c r="A858">
        <v>12990</v>
      </c>
      <c r="B858" s="8" t="s">
        <v>1880</v>
      </c>
      <c r="C858" s="8" t="s">
        <v>1261</v>
      </c>
      <c r="D858">
        <v>21.12</v>
      </c>
      <c r="E858">
        <v>6</v>
      </c>
    </row>
    <row r="859" spans="1:5" x14ac:dyDescent="0.25">
      <c r="A859">
        <v>12991</v>
      </c>
      <c r="B859" s="8" t="s">
        <v>1881</v>
      </c>
      <c r="C859" s="8" t="s">
        <v>1264</v>
      </c>
      <c r="D859">
        <v>28.31</v>
      </c>
      <c r="E859">
        <v>17</v>
      </c>
    </row>
    <row r="860" spans="1:5" x14ac:dyDescent="0.25">
      <c r="A860">
        <v>12992</v>
      </c>
      <c r="B860" s="8" t="s">
        <v>1882</v>
      </c>
      <c r="C860" s="8" t="s">
        <v>1264</v>
      </c>
      <c r="D860">
        <v>57.59</v>
      </c>
      <c r="E860">
        <v>28</v>
      </c>
    </row>
    <row r="861" spans="1:5" x14ac:dyDescent="0.25">
      <c r="A861">
        <v>12993</v>
      </c>
      <c r="B861" s="8" t="s">
        <v>1883</v>
      </c>
      <c r="C861" s="8" t="s">
        <v>1270</v>
      </c>
      <c r="D861">
        <v>47.63</v>
      </c>
      <c r="E861">
        <v>32</v>
      </c>
    </row>
    <row r="862" spans="1:5" x14ac:dyDescent="0.25">
      <c r="A862">
        <v>12994</v>
      </c>
      <c r="B862" s="8" t="s">
        <v>1884</v>
      </c>
      <c r="C862" s="8" t="s">
        <v>1264</v>
      </c>
      <c r="D862">
        <v>86.27</v>
      </c>
      <c r="E862">
        <v>62</v>
      </c>
    </row>
    <row r="863" spans="1:5" x14ac:dyDescent="0.25">
      <c r="A863">
        <v>12995</v>
      </c>
      <c r="B863" s="8" t="s">
        <v>1885</v>
      </c>
      <c r="C863" s="8" t="s">
        <v>1264</v>
      </c>
      <c r="D863">
        <v>12.76</v>
      </c>
      <c r="E863">
        <v>7</v>
      </c>
    </row>
    <row r="864" spans="1:5" x14ac:dyDescent="0.25">
      <c r="A864">
        <v>12996</v>
      </c>
      <c r="B864" s="8" t="s">
        <v>1886</v>
      </c>
      <c r="C864" s="8" t="s">
        <v>1261</v>
      </c>
      <c r="D864">
        <v>11.28</v>
      </c>
      <c r="E864">
        <v>9</v>
      </c>
    </row>
    <row r="865" spans="1:5" x14ac:dyDescent="0.25">
      <c r="A865">
        <v>12997</v>
      </c>
      <c r="B865" s="8" t="s">
        <v>1887</v>
      </c>
      <c r="C865" s="8" t="s">
        <v>1261</v>
      </c>
      <c r="D865">
        <v>51.07</v>
      </c>
      <c r="E865">
        <v>40</v>
      </c>
    </row>
    <row r="866" spans="1:5" x14ac:dyDescent="0.25">
      <c r="A866">
        <v>12998</v>
      </c>
      <c r="B866" s="8" t="s">
        <v>1888</v>
      </c>
      <c r="C866" s="8" t="s">
        <v>1264</v>
      </c>
      <c r="D866">
        <v>79.59</v>
      </c>
      <c r="E866">
        <v>66</v>
      </c>
    </row>
    <row r="867" spans="1:5" x14ac:dyDescent="0.25">
      <c r="A867">
        <v>12999</v>
      </c>
      <c r="B867" s="8" t="s">
        <v>1889</v>
      </c>
      <c r="C867" s="8" t="s">
        <v>1264</v>
      </c>
      <c r="D867">
        <v>33.81</v>
      </c>
      <c r="E867">
        <v>27</v>
      </c>
    </row>
    <row r="868" spans="1:5" x14ac:dyDescent="0.25">
      <c r="A868">
        <v>13000</v>
      </c>
      <c r="B868" s="8" t="s">
        <v>1890</v>
      </c>
      <c r="C868" s="8" t="s">
        <v>1264</v>
      </c>
      <c r="D868">
        <v>90.53</v>
      </c>
      <c r="E868">
        <v>70</v>
      </c>
    </row>
    <row r="869" spans="1:5" x14ac:dyDescent="0.25">
      <c r="A869">
        <v>13001</v>
      </c>
      <c r="B869" s="8" t="s">
        <v>1891</v>
      </c>
      <c r="C869" s="8" t="s">
        <v>1261</v>
      </c>
      <c r="D869">
        <v>62.82</v>
      </c>
      <c r="E869">
        <v>52</v>
      </c>
    </row>
    <row r="870" spans="1:5" x14ac:dyDescent="0.25">
      <c r="A870">
        <v>13002</v>
      </c>
      <c r="B870" s="8" t="s">
        <v>1892</v>
      </c>
      <c r="C870" s="8" t="s">
        <v>1264</v>
      </c>
      <c r="D870">
        <v>24.31</v>
      </c>
      <c r="E870">
        <v>6</v>
      </c>
    </row>
    <row r="871" spans="1:5" x14ac:dyDescent="0.25">
      <c r="A871">
        <v>13003</v>
      </c>
      <c r="B871" s="8" t="s">
        <v>1893</v>
      </c>
      <c r="C871" s="8" t="s">
        <v>1261</v>
      </c>
      <c r="D871">
        <v>64.59</v>
      </c>
      <c r="E871">
        <v>53</v>
      </c>
    </row>
    <row r="872" spans="1:5" x14ac:dyDescent="0.25">
      <c r="A872">
        <v>13004</v>
      </c>
      <c r="B872" s="8" t="s">
        <v>1894</v>
      </c>
      <c r="C872" s="8" t="s">
        <v>1264</v>
      </c>
      <c r="D872">
        <v>24.82</v>
      </c>
      <c r="E872">
        <v>24</v>
      </c>
    </row>
    <row r="873" spans="1:5" x14ac:dyDescent="0.25">
      <c r="A873">
        <v>13005</v>
      </c>
      <c r="B873" s="8" t="s">
        <v>1895</v>
      </c>
      <c r="C873" s="8" t="s">
        <v>1261</v>
      </c>
      <c r="D873">
        <v>56.5</v>
      </c>
      <c r="E873">
        <v>33</v>
      </c>
    </row>
    <row r="874" spans="1:5" x14ac:dyDescent="0.25">
      <c r="A874">
        <v>13006</v>
      </c>
      <c r="B874" s="8" t="s">
        <v>1896</v>
      </c>
      <c r="C874" s="8" t="s">
        <v>1270</v>
      </c>
      <c r="D874">
        <v>21.43</v>
      </c>
      <c r="E874">
        <v>12</v>
      </c>
    </row>
    <row r="875" spans="1:5" x14ac:dyDescent="0.25">
      <c r="A875">
        <v>13007</v>
      </c>
      <c r="B875" s="8" t="s">
        <v>1897</v>
      </c>
      <c r="C875" s="8" t="s">
        <v>1264</v>
      </c>
      <c r="D875">
        <v>89.06</v>
      </c>
      <c r="E875">
        <v>71</v>
      </c>
    </row>
    <row r="876" spans="1:5" x14ac:dyDescent="0.25">
      <c r="A876">
        <v>13008</v>
      </c>
      <c r="B876" s="8" t="s">
        <v>1898</v>
      </c>
      <c r="C876" s="8" t="s">
        <v>1264</v>
      </c>
      <c r="D876">
        <v>23.29</v>
      </c>
      <c r="E876">
        <v>9</v>
      </c>
    </row>
    <row r="877" spans="1:5" x14ac:dyDescent="0.25">
      <c r="A877">
        <v>13009</v>
      </c>
      <c r="B877" s="8" t="s">
        <v>1899</v>
      </c>
      <c r="C877" s="8" t="s">
        <v>1261</v>
      </c>
      <c r="D877">
        <v>65.260000000000005</v>
      </c>
      <c r="E877">
        <v>57</v>
      </c>
    </row>
    <row r="878" spans="1:5" x14ac:dyDescent="0.25">
      <c r="A878">
        <v>13010</v>
      </c>
      <c r="B878" s="8" t="s">
        <v>1900</v>
      </c>
      <c r="C878" s="8" t="s">
        <v>1264</v>
      </c>
      <c r="D878">
        <v>52.35</v>
      </c>
      <c r="E878">
        <v>21</v>
      </c>
    </row>
    <row r="879" spans="1:5" x14ac:dyDescent="0.25">
      <c r="A879">
        <v>13011</v>
      </c>
      <c r="B879" s="8" t="s">
        <v>1901</v>
      </c>
      <c r="C879" s="8" t="s">
        <v>1261</v>
      </c>
      <c r="D879">
        <v>39.75</v>
      </c>
      <c r="E879">
        <v>20</v>
      </c>
    </row>
    <row r="880" spans="1:5" x14ac:dyDescent="0.25">
      <c r="A880">
        <v>13012</v>
      </c>
      <c r="B880" s="8" t="s">
        <v>1902</v>
      </c>
      <c r="C880" s="8" t="s">
        <v>1270</v>
      </c>
      <c r="D880">
        <v>90.02</v>
      </c>
      <c r="E880">
        <v>61</v>
      </c>
    </row>
    <row r="881" spans="1:5" x14ac:dyDescent="0.25">
      <c r="A881">
        <v>13013</v>
      </c>
      <c r="B881" s="8" t="s">
        <v>1903</v>
      </c>
      <c r="C881" s="8" t="s">
        <v>1264</v>
      </c>
      <c r="D881">
        <v>12.1</v>
      </c>
      <c r="E881">
        <v>9</v>
      </c>
    </row>
    <row r="882" spans="1:5" x14ac:dyDescent="0.25">
      <c r="A882">
        <v>13014</v>
      </c>
      <c r="B882" s="8" t="s">
        <v>1904</v>
      </c>
      <c r="C882" s="8" t="s">
        <v>1264</v>
      </c>
      <c r="D882">
        <v>33.21</v>
      </c>
      <c r="E882">
        <v>28</v>
      </c>
    </row>
    <row r="883" spans="1:5" x14ac:dyDescent="0.25">
      <c r="A883">
        <v>13015</v>
      </c>
      <c r="B883" s="8" t="s">
        <v>1905</v>
      </c>
      <c r="C883" s="8" t="s">
        <v>1264</v>
      </c>
      <c r="D883">
        <v>10.18</v>
      </c>
      <c r="E883">
        <v>9</v>
      </c>
    </row>
    <row r="884" spans="1:5" x14ac:dyDescent="0.25">
      <c r="A884">
        <v>13016</v>
      </c>
      <c r="B884" s="8" t="s">
        <v>1906</v>
      </c>
      <c r="C884" s="8" t="s">
        <v>1261</v>
      </c>
      <c r="D884">
        <v>31.99</v>
      </c>
      <c r="E884">
        <v>21</v>
      </c>
    </row>
    <row r="885" spans="1:5" x14ac:dyDescent="0.25">
      <c r="A885">
        <v>13017</v>
      </c>
      <c r="B885" s="8" t="s">
        <v>1907</v>
      </c>
      <c r="C885" s="8" t="s">
        <v>1264</v>
      </c>
      <c r="D885">
        <v>34.42</v>
      </c>
      <c r="E885">
        <v>27</v>
      </c>
    </row>
    <row r="886" spans="1:5" x14ac:dyDescent="0.25">
      <c r="A886">
        <v>13018</v>
      </c>
      <c r="B886" s="8" t="s">
        <v>1908</v>
      </c>
      <c r="C886" s="8" t="s">
        <v>1264</v>
      </c>
      <c r="D886">
        <v>83.34</v>
      </c>
      <c r="E886">
        <v>69</v>
      </c>
    </row>
    <row r="887" spans="1:5" x14ac:dyDescent="0.25">
      <c r="A887">
        <v>13019</v>
      </c>
      <c r="B887" s="8" t="s">
        <v>1909</v>
      </c>
      <c r="C887" s="8" t="s">
        <v>1261</v>
      </c>
      <c r="D887">
        <v>45.58</v>
      </c>
      <c r="E887">
        <v>27</v>
      </c>
    </row>
    <row r="888" spans="1:5" x14ac:dyDescent="0.25">
      <c r="A888">
        <v>13020</v>
      </c>
      <c r="B888" s="8" t="s">
        <v>1910</v>
      </c>
      <c r="C888" s="8" t="s">
        <v>1264</v>
      </c>
      <c r="D888">
        <v>87.9</v>
      </c>
      <c r="E888">
        <v>55</v>
      </c>
    </row>
    <row r="889" spans="1:5" x14ac:dyDescent="0.25">
      <c r="A889">
        <v>13021</v>
      </c>
      <c r="B889" s="8" t="s">
        <v>1911</v>
      </c>
      <c r="C889" s="8" t="s">
        <v>1270</v>
      </c>
      <c r="D889">
        <v>73.47</v>
      </c>
      <c r="E889">
        <v>50</v>
      </c>
    </row>
    <row r="890" spans="1:5" x14ac:dyDescent="0.25">
      <c r="A890">
        <v>13022</v>
      </c>
      <c r="B890" s="8" t="s">
        <v>1912</v>
      </c>
      <c r="C890" s="8" t="s">
        <v>1270</v>
      </c>
      <c r="D890">
        <v>12.19</v>
      </c>
      <c r="E890">
        <v>6</v>
      </c>
    </row>
    <row r="891" spans="1:5" x14ac:dyDescent="0.25">
      <c r="A891">
        <v>13023</v>
      </c>
      <c r="B891" s="8" t="s">
        <v>1913</v>
      </c>
      <c r="C891" s="8" t="s">
        <v>1264</v>
      </c>
      <c r="D891">
        <v>76.92</v>
      </c>
      <c r="E891">
        <v>62</v>
      </c>
    </row>
    <row r="892" spans="1:5" x14ac:dyDescent="0.25">
      <c r="A892">
        <v>13024</v>
      </c>
      <c r="B892" s="8" t="s">
        <v>1914</v>
      </c>
      <c r="C892" s="8" t="s">
        <v>1264</v>
      </c>
      <c r="D892">
        <v>83.66</v>
      </c>
      <c r="E892">
        <v>69</v>
      </c>
    </row>
    <row r="893" spans="1:5" x14ac:dyDescent="0.25">
      <c r="A893">
        <v>13025</v>
      </c>
      <c r="B893" s="8" t="s">
        <v>1915</v>
      </c>
      <c r="C893" s="8" t="s">
        <v>1270</v>
      </c>
      <c r="D893">
        <v>57.91</v>
      </c>
      <c r="E893">
        <v>32</v>
      </c>
    </row>
    <row r="894" spans="1:5" x14ac:dyDescent="0.25">
      <c r="A894">
        <v>13026</v>
      </c>
      <c r="B894" s="8" t="s">
        <v>1916</v>
      </c>
      <c r="C894" s="8" t="s">
        <v>1264</v>
      </c>
      <c r="D894">
        <v>92.49</v>
      </c>
      <c r="E894">
        <v>52</v>
      </c>
    </row>
    <row r="895" spans="1:5" x14ac:dyDescent="0.25">
      <c r="A895">
        <v>13027</v>
      </c>
      <c r="B895" s="8" t="s">
        <v>1917</v>
      </c>
      <c r="C895" s="8" t="s">
        <v>1264</v>
      </c>
      <c r="D895">
        <v>28.38</v>
      </c>
      <c r="E895">
        <v>27</v>
      </c>
    </row>
    <row r="896" spans="1:5" x14ac:dyDescent="0.25">
      <c r="A896">
        <v>13028</v>
      </c>
      <c r="B896" s="8" t="s">
        <v>1918</v>
      </c>
      <c r="C896" s="8" t="s">
        <v>1261</v>
      </c>
      <c r="D896">
        <v>50.45</v>
      </c>
      <c r="E896">
        <v>35</v>
      </c>
    </row>
    <row r="897" spans="1:5" x14ac:dyDescent="0.25">
      <c r="A897">
        <v>13029</v>
      </c>
      <c r="B897" s="8" t="s">
        <v>1919</v>
      </c>
      <c r="C897" s="8" t="s">
        <v>1264</v>
      </c>
      <c r="D897">
        <v>99.16</v>
      </c>
      <c r="E897">
        <v>55</v>
      </c>
    </row>
    <row r="898" spans="1:5" x14ac:dyDescent="0.25">
      <c r="A898">
        <v>13030</v>
      </c>
      <c r="B898" s="8" t="s">
        <v>1920</v>
      </c>
      <c r="C898" s="8" t="s">
        <v>1264</v>
      </c>
      <c r="D898">
        <v>60.74</v>
      </c>
      <c r="E898">
        <v>54</v>
      </c>
    </row>
    <row r="899" spans="1:5" x14ac:dyDescent="0.25">
      <c r="A899">
        <v>13031</v>
      </c>
      <c r="B899" s="8" t="s">
        <v>1921</v>
      </c>
      <c r="C899" s="8" t="s">
        <v>1270</v>
      </c>
      <c r="D899">
        <v>47.27</v>
      </c>
      <c r="E899">
        <v>41</v>
      </c>
    </row>
    <row r="900" spans="1:5" x14ac:dyDescent="0.25">
      <c r="A900">
        <v>13032</v>
      </c>
      <c r="B900" s="8" t="s">
        <v>1922</v>
      </c>
      <c r="C900" s="8" t="s">
        <v>1270</v>
      </c>
      <c r="D900">
        <v>85.6</v>
      </c>
      <c r="E900">
        <v>73</v>
      </c>
    </row>
    <row r="901" spans="1:5" x14ac:dyDescent="0.25">
      <c r="A901">
        <v>13033</v>
      </c>
      <c r="B901" s="8" t="s">
        <v>1923</v>
      </c>
      <c r="C901" s="8" t="s">
        <v>1264</v>
      </c>
      <c r="D901">
        <v>35.04</v>
      </c>
      <c r="E901">
        <v>26</v>
      </c>
    </row>
    <row r="902" spans="1:5" x14ac:dyDescent="0.25">
      <c r="A902">
        <v>13034</v>
      </c>
      <c r="B902" s="8" t="s">
        <v>1924</v>
      </c>
      <c r="C902" s="8" t="s">
        <v>1264</v>
      </c>
      <c r="D902">
        <v>44.84</v>
      </c>
      <c r="E902">
        <v>38</v>
      </c>
    </row>
    <row r="903" spans="1:5" x14ac:dyDescent="0.25">
      <c r="A903">
        <v>13035</v>
      </c>
      <c r="B903" s="8" t="s">
        <v>1925</v>
      </c>
      <c r="C903" s="8" t="s">
        <v>1264</v>
      </c>
      <c r="D903">
        <v>45.97</v>
      </c>
      <c r="E903">
        <v>30</v>
      </c>
    </row>
    <row r="904" spans="1:5" x14ac:dyDescent="0.25">
      <c r="A904">
        <v>13036</v>
      </c>
      <c r="B904" s="8" t="s">
        <v>1926</v>
      </c>
      <c r="C904" s="8" t="s">
        <v>1261</v>
      </c>
      <c r="D904">
        <v>27.73</v>
      </c>
      <c r="E904">
        <v>13</v>
      </c>
    </row>
    <row r="905" spans="1:5" x14ac:dyDescent="0.25">
      <c r="A905">
        <v>13037</v>
      </c>
      <c r="B905" s="8" t="s">
        <v>1927</v>
      </c>
      <c r="C905" s="8" t="s">
        <v>1264</v>
      </c>
      <c r="D905">
        <v>11.53</v>
      </c>
      <c r="E905">
        <v>9</v>
      </c>
    </row>
    <row r="906" spans="1:5" x14ac:dyDescent="0.25">
      <c r="A906">
        <v>13038</v>
      </c>
      <c r="B906" s="8" t="s">
        <v>1928</v>
      </c>
      <c r="C906" s="8" t="s">
        <v>1270</v>
      </c>
      <c r="D906">
        <v>58.32</v>
      </c>
      <c r="E906">
        <v>34</v>
      </c>
    </row>
    <row r="907" spans="1:5" x14ac:dyDescent="0.25">
      <c r="A907">
        <v>13039</v>
      </c>
      <c r="B907" s="8" t="s">
        <v>1929</v>
      </c>
      <c r="C907" s="8" t="s">
        <v>1270</v>
      </c>
      <c r="D907">
        <v>78.38</v>
      </c>
      <c r="E907">
        <v>61</v>
      </c>
    </row>
    <row r="908" spans="1:5" x14ac:dyDescent="0.25">
      <c r="A908">
        <v>13040</v>
      </c>
      <c r="B908" s="8" t="s">
        <v>1930</v>
      </c>
      <c r="C908" s="8" t="s">
        <v>1264</v>
      </c>
      <c r="D908">
        <v>84.61</v>
      </c>
      <c r="E908">
        <v>70</v>
      </c>
    </row>
    <row r="909" spans="1:5" x14ac:dyDescent="0.25">
      <c r="A909">
        <v>13041</v>
      </c>
      <c r="B909" s="8" t="s">
        <v>1931</v>
      </c>
      <c r="C909" s="8" t="s">
        <v>1264</v>
      </c>
      <c r="D909">
        <v>82.88</v>
      </c>
      <c r="E909">
        <v>73</v>
      </c>
    </row>
    <row r="910" spans="1:5" x14ac:dyDescent="0.25">
      <c r="A910">
        <v>13042</v>
      </c>
      <c r="B910" s="8" t="s">
        <v>1932</v>
      </c>
      <c r="C910" s="8" t="s">
        <v>1270</v>
      </c>
      <c r="D910">
        <v>79.540000000000006</v>
      </c>
      <c r="E910">
        <v>60</v>
      </c>
    </row>
    <row r="911" spans="1:5" x14ac:dyDescent="0.25">
      <c r="A911">
        <v>13043</v>
      </c>
      <c r="B911" s="8" t="s">
        <v>1933</v>
      </c>
      <c r="C911" s="8" t="s">
        <v>1264</v>
      </c>
      <c r="D911">
        <v>49.01</v>
      </c>
      <c r="E911">
        <v>30</v>
      </c>
    </row>
    <row r="912" spans="1:5" x14ac:dyDescent="0.25">
      <c r="A912">
        <v>13044</v>
      </c>
      <c r="B912" s="8" t="s">
        <v>1934</v>
      </c>
      <c r="C912" s="8" t="s">
        <v>1264</v>
      </c>
      <c r="D912">
        <v>29.15</v>
      </c>
      <c r="E912">
        <v>17</v>
      </c>
    </row>
    <row r="913" spans="1:5" x14ac:dyDescent="0.25">
      <c r="A913">
        <v>13045</v>
      </c>
      <c r="B913" s="8" t="s">
        <v>1935</v>
      </c>
      <c r="C913" s="8" t="s">
        <v>1264</v>
      </c>
      <c r="D913">
        <v>56.13</v>
      </c>
      <c r="E913">
        <v>30</v>
      </c>
    </row>
    <row r="914" spans="1:5" x14ac:dyDescent="0.25">
      <c r="A914">
        <v>13046</v>
      </c>
      <c r="B914" s="8" t="s">
        <v>1936</v>
      </c>
      <c r="C914" s="8" t="s">
        <v>1261</v>
      </c>
      <c r="D914">
        <v>93.12</v>
      </c>
      <c r="E914">
        <v>56</v>
      </c>
    </row>
    <row r="915" spans="1:5" x14ac:dyDescent="0.25">
      <c r="A915">
        <v>13047</v>
      </c>
      <c r="B915" s="8" t="s">
        <v>1937</v>
      </c>
      <c r="C915" s="8" t="s">
        <v>1264</v>
      </c>
      <c r="D915">
        <v>51.34</v>
      </c>
      <c r="E915">
        <v>40</v>
      </c>
    </row>
    <row r="916" spans="1:5" x14ac:dyDescent="0.25">
      <c r="A916">
        <v>13048</v>
      </c>
      <c r="B916" s="8" t="s">
        <v>1938</v>
      </c>
      <c r="C916" s="8" t="s">
        <v>1264</v>
      </c>
      <c r="D916">
        <v>99.6</v>
      </c>
      <c r="E916">
        <v>90</v>
      </c>
    </row>
    <row r="917" spans="1:5" x14ac:dyDescent="0.25">
      <c r="A917">
        <v>13049</v>
      </c>
      <c r="B917" s="8" t="s">
        <v>1939</v>
      </c>
      <c r="C917" s="8" t="s">
        <v>1264</v>
      </c>
      <c r="D917">
        <v>35.49</v>
      </c>
      <c r="E917">
        <v>29</v>
      </c>
    </row>
    <row r="918" spans="1:5" x14ac:dyDescent="0.25">
      <c r="A918">
        <v>13050</v>
      </c>
      <c r="B918" s="8" t="s">
        <v>1940</v>
      </c>
      <c r="C918" s="8" t="s">
        <v>1264</v>
      </c>
      <c r="D918">
        <v>42.85</v>
      </c>
      <c r="E918">
        <v>33</v>
      </c>
    </row>
    <row r="919" spans="1:5" x14ac:dyDescent="0.25">
      <c r="A919">
        <v>13051</v>
      </c>
      <c r="B919" s="8" t="s">
        <v>1941</v>
      </c>
      <c r="C919" s="8" t="s">
        <v>1261</v>
      </c>
      <c r="D919">
        <v>94.67</v>
      </c>
      <c r="E919">
        <v>89</v>
      </c>
    </row>
    <row r="920" spans="1:5" x14ac:dyDescent="0.25">
      <c r="A920">
        <v>13052</v>
      </c>
      <c r="B920" s="8" t="s">
        <v>1942</v>
      </c>
      <c r="C920" s="8" t="s">
        <v>1270</v>
      </c>
      <c r="D920">
        <v>68.97</v>
      </c>
      <c r="E920">
        <v>62</v>
      </c>
    </row>
    <row r="921" spans="1:5" x14ac:dyDescent="0.25">
      <c r="A921">
        <v>13053</v>
      </c>
      <c r="B921" s="8" t="s">
        <v>1943</v>
      </c>
      <c r="C921" s="8" t="s">
        <v>1264</v>
      </c>
      <c r="D921">
        <v>26.26</v>
      </c>
      <c r="E921">
        <v>9</v>
      </c>
    </row>
    <row r="922" spans="1:5" x14ac:dyDescent="0.25">
      <c r="A922">
        <v>13054</v>
      </c>
      <c r="B922" s="8" t="s">
        <v>1944</v>
      </c>
      <c r="C922" s="8" t="s">
        <v>1264</v>
      </c>
      <c r="D922">
        <v>35.79</v>
      </c>
      <c r="E922">
        <v>21</v>
      </c>
    </row>
    <row r="923" spans="1:5" x14ac:dyDescent="0.25">
      <c r="A923">
        <v>13055</v>
      </c>
      <c r="B923" s="8" t="s">
        <v>1945</v>
      </c>
      <c r="C923" s="8" t="s">
        <v>1264</v>
      </c>
      <c r="D923">
        <v>16.37</v>
      </c>
      <c r="E923">
        <v>9</v>
      </c>
    </row>
    <row r="924" spans="1:5" x14ac:dyDescent="0.25">
      <c r="A924">
        <v>13056</v>
      </c>
      <c r="B924" s="8" t="s">
        <v>1946</v>
      </c>
      <c r="C924" s="8" t="s">
        <v>1264</v>
      </c>
      <c r="D924">
        <v>12.73</v>
      </c>
      <c r="E924">
        <v>10</v>
      </c>
    </row>
    <row r="925" spans="1:5" x14ac:dyDescent="0.25">
      <c r="A925">
        <v>13057</v>
      </c>
      <c r="B925" s="8" t="s">
        <v>1947</v>
      </c>
      <c r="C925" s="8" t="s">
        <v>1264</v>
      </c>
      <c r="D925">
        <v>83.14</v>
      </c>
      <c r="E925">
        <v>73</v>
      </c>
    </row>
    <row r="926" spans="1:5" x14ac:dyDescent="0.25">
      <c r="A926">
        <v>13058</v>
      </c>
      <c r="B926" s="8" t="s">
        <v>1948</v>
      </c>
      <c r="C926" s="8" t="s">
        <v>1264</v>
      </c>
      <c r="D926">
        <v>35.22</v>
      </c>
      <c r="E926">
        <v>24</v>
      </c>
    </row>
    <row r="927" spans="1:5" x14ac:dyDescent="0.25">
      <c r="A927">
        <v>13059</v>
      </c>
      <c r="B927" s="8" t="s">
        <v>1949</v>
      </c>
      <c r="C927" s="8" t="s">
        <v>1270</v>
      </c>
      <c r="D927">
        <v>13.78</v>
      </c>
      <c r="E927">
        <v>9</v>
      </c>
    </row>
    <row r="928" spans="1:5" x14ac:dyDescent="0.25">
      <c r="A928">
        <v>13060</v>
      </c>
      <c r="B928" s="8" t="s">
        <v>1950</v>
      </c>
      <c r="C928" s="8" t="s">
        <v>1264</v>
      </c>
      <c r="D928">
        <v>88.31</v>
      </c>
      <c r="E928">
        <v>81</v>
      </c>
    </row>
    <row r="929" spans="1:5" x14ac:dyDescent="0.25">
      <c r="A929">
        <v>13061</v>
      </c>
      <c r="B929" s="8" t="s">
        <v>1951</v>
      </c>
      <c r="C929" s="8" t="s">
        <v>1270</v>
      </c>
      <c r="D929">
        <v>39.619999999999997</v>
      </c>
      <c r="E929">
        <v>24</v>
      </c>
    </row>
    <row r="930" spans="1:5" x14ac:dyDescent="0.25">
      <c r="A930">
        <v>13062</v>
      </c>
      <c r="B930" s="8" t="s">
        <v>1952</v>
      </c>
      <c r="C930" s="8" t="s">
        <v>1264</v>
      </c>
      <c r="D930">
        <v>88.25</v>
      </c>
      <c r="E930">
        <v>61</v>
      </c>
    </row>
    <row r="931" spans="1:5" x14ac:dyDescent="0.25">
      <c r="A931">
        <v>13063</v>
      </c>
      <c r="B931" s="8" t="s">
        <v>1953</v>
      </c>
      <c r="C931" s="8" t="s">
        <v>1261</v>
      </c>
      <c r="D931">
        <v>25.31</v>
      </c>
      <c r="E931">
        <v>11</v>
      </c>
    </row>
    <row r="932" spans="1:5" x14ac:dyDescent="0.25">
      <c r="A932">
        <v>13064</v>
      </c>
      <c r="B932" s="8" t="s">
        <v>1954</v>
      </c>
      <c r="C932" s="8" t="s">
        <v>1264</v>
      </c>
      <c r="D932">
        <v>99.92</v>
      </c>
      <c r="E932">
        <v>82</v>
      </c>
    </row>
    <row r="933" spans="1:5" x14ac:dyDescent="0.25">
      <c r="A933">
        <v>13065</v>
      </c>
      <c r="B933" s="8" t="s">
        <v>1955</v>
      </c>
      <c r="C933" s="8" t="s">
        <v>1264</v>
      </c>
      <c r="D933">
        <v>83.35</v>
      </c>
      <c r="E933">
        <v>53</v>
      </c>
    </row>
    <row r="934" spans="1:5" x14ac:dyDescent="0.25">
      <c r="A934">
        <v>13066</v>
      </c>
      <c r="B934" s="8" t="s">
        <v>1956</v>
      </c>
      <c r="C934" s="8" t="s">
        <v>1264</v>
      </c>
      <c r="D934">
        <v>74.44</v>
      </c>
      <c r="E934">
        <v>57</v>
      </c>
    </row>
    <row r="935" spans="1:5" x14ac:dyDescent="0.25">
      <c r="A935">
        <v>13067</v>
      </c>
      <c r="B935" s="8" t="s">
        <v>1957</v>
      </c>
      <c r="C935" s="8" t="s">
        <v>1264</v>
      </c>
      <c r="D935">
        <v>64.08</v>
      </c>
      <c r="E935">
        <v>51</v>
      </c>
    </row>
    <row r="936" spans="1:5" x14ac:dyDescent="0.25">
      <c r="A936">
        <v>13068</v>
      </c>
      <c r="B936" s="8" t="s">
        <v>1958</v>
      </c>
      <c r="C936" s="8" t="s">
        <v>1264</v>
      </c>
      <c r="D936">
        <v>63.15</v>
      </c>
      <c r="E936">
        <v>56</v>
      </c>
    </row>
    <row r="937" spans="1:5" x14ac:dyDescent="0.25">
      <c r="A937">
        <v>13069</v>
      </c>
      <c r="B937" s="8" t="s">
        <v>1959</v>
      </c>
      <c r="C937" s="8" t="s">
        <v>1270</v>
      </c>
      <c r="D937">
        <v>85.72</v>
      </c>
      <c r="E937">
        <v>65</v>
      </c>
    </row>
    <row r="938" spans="1:5" x14ac:dyDescent="0.25">
      <c r="A938">
        <v>13070</v>
      </c>
      <c r="B938" s="8" t="s">
        <v>1960</v>
      </c>
      <c r="C938" s="8" t="s">
        <v>1264</v>
      </c>
      <c r="D938">
        <v>78.89</v>
      </c>
      <c r="E938">
        <v>55</v>
      </c>
    </row>
    <row r="939" spans="1:5" x14ac:dyDescent="0.25">
      <c r="A939">
        <v>13071</v>
      </c>
      <c r="B939" s="8" t="s">
        <v>1961</v>
      </c>
      <c r="C939" s="8" t="s">
        <v>1264</v>
      </c>
      <c r="D939">
        <v>89.48</v>
      </c>
      <c r="E939">
        <v>51</v>
      </c>
    </row>
    <row r="940" spans="1:5" x14ac:dyDescent="0.25">
      <c r="A940">
        <v>13072</v>
      </c>
      <c r="B940" s="8" t="s">
        <v>1962</v>
      </c>
      <c r="C940" s="8" t="s">
        <v>1261</v>
      </c>
      <c r="D940">
        <v>92.09</v>
      </c>
      <c r="E940">
        <v>85</v>
      </c>
    </row>
    <row r="941" spans="1:5" x14ac:dyDescent="0.25">
      <c r="A941">
        <v>13073</v>
      </c>
      <c r="B941" s="8" t="s">
        <v>1963</v>
      </c>
      <c r="C941" s="8" t="s">
        <v>1264</v>
      </c>
      <c r="D941">
        <v>57.29</v>
      </c>
      <c r="E941">
        <v>50</v>
      </c>
    </row>
    <row r="942" spans="1:5" x14ac:dyDescent="0.25">
      <c r="A942">
        <v>13074</v>
      </c>
      <c r="B942" s="8" t="s">
        <v>1964</v>
      </c>
      <c r="C942" s="8" t="s">
        <v>1264</v>
      </c>
      <c r="D942">
        <v>66.52</v>
      </c>
      <c r="E942">
        <v>51</v>
      </c>
    </row>
    <row r="943" spans="1:5" x14ac:dyDescent="0.25">
      <c r="A943">
        <v>13075</v>
      </c>
      <c r="B943" s="8" t="s">
        <v>1965</v>
      </c>
      <c r="C943" s="8" t="s">
        <v>1270</v>
      </c>
      <c r="D943">
        <v>99.82</v>
      </c>
      <c r="E943">
        <v>54</v>
      </c>
    </row>
    <row r="944" spans="1:5" x14ac:dyDescent="0.25">
      <c r="A944">
        <v>13076</v>
      </c>
      <c r="B944" s="8" t="s">
        <v>1966</v>
      </c>
      <c r="C944" s="8" t="s">
        <v>1264</v>
      </c>
      <c r="D944">
        <v>45.68</v>
      </c>
      <c r="E944">
        <v>28</v>
      </c>
    </row>
    <row r="945" spans="1:5" x14ac:dyDescent="0.25">
      <c r="A945">
        <v>13077</v>
      </c>
      <c r="B945" s="8" t="s">
        <v>1967</v>
      </c>
      <c r="C945" s="8" t="s">
        <v>1264</v>
      </c>
      <c r="D945">
        <v>50.79</v>
      </c>
      <c r="E945">
        <v>36</v>
      </c>
    </row>
    <row r="946" spans="1:5" x14ac:dyDescent="0.25">
      <c r="A946">
        <v>13078</v>
      </c>
      <c r="B946" s="8" t="s">
        <v>1968</v>
      </c>
      <c r="C946" s="8" t="s">
        <v>1270</v>
      </c>
      <c r="D946">
        <v>10.08</v>
      </c>
      <c r="E946">
        <v>9</v>
      </c>
    </row>
    <row r="947" spans="1:5" x14ac:dyDescent="0.25">
      <c r="A947">
        <v>13079</v>
      </c>
      <c r="B947" s="8" t="s">
        <v>1969</v>
      </c>
      <c r="C947" s="8" t="s">
        <v>1264</v>
      </c>
      <c r="D947">
        <v>93.88</v>
      </c>
      <c r="E947">
        <v>77</v>
      </c>
    </row>
    <row r="948" spans="1:5" x14ac:dyDescent="0.25">
      <c r="A948">
        <v>13080</v>
      </c>
      <c r="B948" s="8" t="s">
        <v>1970</v>
      </c>
      <c r="C948" s="8" t="s">
        <v>1264</v>
      </c>
      <c r="D948">
        <v>84.25</v>
      </c>
      <c r="E948">
        <v>59</v>
      </c>
    </row>
    <row r="949" spans="1:5" x14ac:dyDescent="0.25">
      <c r="A949">
        <v>13081</v>
      </c>
      <c r="B949" s="8" t="s">
        <v>1971</v>
      </c>
      <c r="C949" s="8" t="s">
        <v>1264</v>
      </c>
      <c r="D949">
        <v>53.78</v>
      </c>
      <c r="E949">
        <v>35</v>
      </c>
    </row>
    <row r="950" spans="1:5" x14ac:dyDescent="0.25">
      <c r="A950">
        <v>13082</v>
      </c>
      <c r="B950" s="8" t="s">
        <v>1972</v>
      </c>
      <c r="C950" s="8" t="s">
        <v>1264</v>
      </c>
      <c r="D950">
        <v>35.81</v>
      </c>
      <c r="E950">
        <v>22</v>
      </c>
    </row>
    <row r="951" spans="1:5" x14ac:dyDescent="0.25">
      <c r="A951">
        <v>13083</v>
      </c>
      <c r="B951" s="8" t="s">
        <v>1973</v>
      </c>
      <c r="C951" s="8" t="s">
        <v>1264</v>
      </c>
      <c r="D951">
        <v>26.43</v>
      </c>
      <c r="E951">
        <v>11</v>
      </c>
    </row>
    <row r="952" spans="1:5" x14ac:dyDescent="0.25">
      <c r="A952">
        <v>13084</v>
      </c>
      <c r="B952" s="8" t="s">
        <v>1974</v>
      </c>
      <c r="C952" s="8" t="s">
        <v>1264</v>
      </c>
      <c r="D952">
        <v>39.909999999999997</v>
      </c>
      <c r="E952">
        <v>25</v>
      </c>
    </row>
    <row r="953" spans="1:5" x14ac:dyDescent="0.25">
      <c r="A953">
        <v>13085</v>
      </c>
      <c r="B953" s="8" t="s">
        <v>1975</v>
      </c>
      <c r="C953" s="8" t="s">
        <v>1264</v>
      </c>
      <c r="D953">
        <v>21.9</v>
      </c>
      <c r="E953">
        <v>9</v>
      </c>
    </row>
    <row r="954" spans="1:5" x14ac:dyDescent="0.25">
      <c r="A954">
        <v>13086</v>
      </c>
      <c r="B954" s="8" t="s">
        <v>1976</v>
      </c>
      <c r="C954" s="8" t="s">
        <v>1261</v>
      </c>
      <c r="D954">
        <v>62.85</v>
      </c>
      <c r="E954">
        <v>50</v>
      </c>
    </row>
    <row r="955" spans="1:5" x14ac:dyDescent="0.25">
      <c r="A955">
        <v>13087</v>
      </c>
      <c r="B955" s="8" t="s">
        <v>1977</v>
      </c>
      <c r="C955" s="8" t="s">
        <v>1270</v>
      </c>
      <c r="D955">
        <v>21.04</v>
      </c>
      <c r="E955">
        <v>9</v>
      </c>
    </row>
    <row r="956" spans="1:5" x14ac:dyDescent="0.25">
      <c r="A956">
        <v>13088</v>
      </c>
      <c r="B956" s="8" t="s">
        <v>1978</v>
      </c>
      <c r="C956" s="8" t="s">
        <v>1264</v>
      </c>
      <c r="D956">
        <v>65.91</v>
      </c>
      <c r="E956">
        <v>59</v>
      </c>
    </row>
    <row r="957" spans="1:5" x14ac:dyDescent="0.25">
      <c r="A957">
        <v>13089</v>
      </c>
      <c r="B957" s="8" t="s">
        <v>1979</v>
      </c>
      <c r="C957" s="8" t="s">
        <v>1270</v>
      </c>
      <c r="D957">
        <v>42.57</v>
      </c>
      <c r="E957">
        <v>22</v>
      </c>
    </row>
    <row r="958" spans="1:5" x14ac:dyDescent="0.25">
      <c r="A958">
        <v>13090</v>
      </c>
      <c r="B958" s="8" t="s">
        <v>1980</v>
      </c>
      <c r="C958" s="8" t="s">
        <v>1270</v>
      </c>
      <c r="D958">
        <v>50.49</v>
      </c>
      <c r="E958">
        <v>23</v>
      </c>
    </row>
    <row r="959" spans="1:5" x14ac:dyDescent="0.25">
      <c r="A959">
        <v>13091</v>
      </c>
      <c r="B959" s="8" t="s">
        <v>1981</v>
      </c>
      <c r="C959" s="8" t="s">
        <v>1264</v>
      </c>
      <c r="D959">
        <v>46.02</v>
      </c>
      <c r="E959">
        <v>31</v>
      </c>
    </row>
    <row r="960" spans="1:5" x14ac:dyDescent="0.25">
      <c r="A960">
        <v>13092</v>
      </c>
      <c r="B960" s="8" t="s">
        <v>1982</v>
      </c>
      <c r="C960" s="8" t="s">
        <v>1261</v>
      </c>
      <c r="D960">
        <v>15.8</v>
      </c>
      <c r="E960">
        <v>12</v>
      </c>
    </row>
    <row r="961" spans="1:5" x14ac:dyDescent="0.25">
      <c r="A961">
        <v>13093</v>
      </c>
      <c r="B961" s="8" t="s">
        <v>1983</v>
      </c>
      <c r="C961" s="8" t="s">
        <v>1264</v>
      </c>
      <c r="D961">
        <v>98.66</v>
      </c>
      <c r="E961">
        <v>90</v>
      </c>
    </row>
    <row r="962" spans="1:5" x14ac:dyDescent="0.25">
      <c r="A962">
        <v>13094</v>
      </c>
      <c r="B962" s="8" t="s">
        <v>1984</v>
      </c>
      <c r="C962" s="8" t="s">
        <v>1270</v>
      </c>
      <c r="D962">
        <v>91.98</v>
      </c>
      <c r="E962">
        <v>56</v>
      </c>
    </row>
    <row r="963" spans="1:5" x14ac:dyDescent="0.25">
      <c r="A963">
        <v>13095</v>
      </c>
      <c r="B963" s="8" t="s">
        <v>1985</v>
      </c>
      <c r="C963" s="8" t="s">
        <v>1270</v>
      </c>
      <c r="D963">
        <v>20.89</v>
      </c>
      <c r="E963">
        <v>13</v>
      </c>
    </row>
    <row r="964" spans="1:5" x14ac:dyDescent="0.25">
      <c r="A964">
        <v>13096</v>
      </c>
      <c r="B964" s="8" t="s">
        <v>1986</v>
      </c>
      <c r="C964" s="8" t="s">
        <v>1264</v>
      </c>
      <c r="D964">
        <v>15.5</v>
      </c>
      <c r="E964">
        <v>13</v>
      </c>
    </row>
    <row r="965" spans="1:5" x14ac:dyDescent="0.25">
      <c r="A965">
        <v>13097</v>
      </c>
      <c r="B965" s="8" t="s">
        <v>1987</v>
      </c>
      <c r="C965" s="8" t="s">
        <v>1264</v>
      </c>
      <c r="D965">
        <v>96.82</v>
      </c>
      <c r="E965">
        <v>86</v>
      </c>
    </row>
    <row r="966" spans="1:5" x14ac:dyDescent="0.25">
      <c r="A966">
        <v>13098</v>
      </c>
      <c r="B966" s="8" t="s">
        <v>1988</v>
      </c>
      <c r="C966" s="8" t="s">
        <v>1270</v>
      </c>
      <c r="D966">
        <v>33.33</v>
      </c>
      <c r="E966">
        <v>21</v>
      </c>
    </row>
    <row r="967" spans="1:5" x14ac:dyDescent="0.25">
      <c r="A967">
        <v>13099</v>
      </c>
      <c r="B967" s="8" t="s">
        <v>1989</v>
      </c>
      <c r="C967" s="8" t="s">
        <v>1264</v>
      </c>
      <c r="D967">
        <v>38.270000000000003</v>
      </c>
      <c r="E967">
        <v>32</v>
      </c>
    </row>
    <row r="968" spans="1:5" x14ac:dyDescent="0.25">
      <c r="A968">
        <v>13100</v>
      </c>
      <c r="B968" s="8" t="s">
        <v>1990</v>
      </c>
      <c r="C968" s="8" t="s">
        <v>1264</v>
      </c>
      <c r="D968">
        <v>33.299999999999997</v>
      </c>
      <c r="E968">
        <v>26</v>
      </c>
    </row>
    <row r="969" spans="1:5" x14ac:dyDescent="0.25">
      <c r="A969">
        <v>13101</v>
      </c>
      <c r="B969" s="8" t="s">
        <v>1991</v>
      </c>
      <c r="C969" s="8" t="s">
        <v>1264</v>
      </c>
      <c r="D969">
        <v>81.010000000000005</v>
      </c>
      <c r="E969">
        <v>70</v>
      </c>
    </row>
    <row r="970" spans="1:5" x14ac:dyDescent="0.25">
      <c r="A970">
        <v>13102</v>
      </c>
      <c r="B970" s="8" t="s">
        <v>1992</v>
      </c>
      <c r="C970" s="8" t="s">
        <v>1264</v>
      </c>
      <c r="D970">
        <v>15.8</v>
      </c>
      <c r="E970">
        <v>7</v>
      </c>
    </row>
    <row r="971" spans="1:5" x14ac:dyDescent="0.25">
      <c r="A971">
        <v>13103</v>
      </c>
      <c r="B971" s="8" t="s">
        <v>1993</v>
      </c>
      <c r="C971" s="8" t="s">
        <v>1264</v>
      </c>
      <c r="D971">
        <v>34.49</v>
      </c>
      <c r="E971">
        <v>26</v>
      </c>
    </row>
    <row r="972" spans="1:5" x14ac:dyDescent="0.25">
      <c r="A972">
        <v>13104</v>
      </c>
      <c r="B972" s="8" t="s">
        <v>1994</v>
      </c>
      <c r="C972" s="8" t="s">
        <v>1264</v>
      </c>
      <c r="D972">
        <v>84.63</v>
      </c>
      <c r="E972">
        <v>55</v>
      </c>
    </row>
    <row r="973" spans="1:5" x14ac:dyDescent="0.25">
      <c r="A973">
        <v>13105</v>
      </c>
      <c r="B973" s="8" t="s">
        <v>1995</v>
      </c>
      <c r="C973" s="8" t="s">
        <v>1264</v>
      </c>
      <c r="D973">
        <v>36.909999999999997</v>
      </c>
      <c r="E973">
        <v>22</v>
      </c>
    </row>
    <row r="974" spans="1:5" x14ac:dyDescent="0.25">
      <c r="A974">
        <v>13106</v>
      </c>
      <c r="B974" s="8" t="s">
        <v>1996</v>
      </c>
      <c r="C974" s="8" t="s">
        <v>1264</v>
      </c>
      <c r="D974">
        <v>87.08</v>
      </c>
      <c r="E974">
        <v>76</v>
      </c>
    </row>
    <row r="975" spans="1:5" x14ac:dyDescent="0.25">
      <c r="A975">
        <v>13107</v>
      </c>
      <c r="B975" s="8" t="s">
        <v>1997</v>
      </c>
      <c r="C975" s="8" t="s">
        <v>1264</v>
      </c>
      <c r="D975">
        <v>80.08</v>
      </c>
      <c r="E975">
        <v>51</v>
      </c>
    </row>
    <row r="976" spans="1:5" x14ac:dyDescent="0.25">
      <c r="A976">
        <v>13108</v>
      </c>
      <c r="B976" s="8" t="s">
        <v>1998</v>
      </c>
      <c r="C976" s="8" t="s">
        <v>1264</v>
      </c>
      <c r="D976">
        <v>86.13</v>
      </c>
      <c r="E976">
        <v>55</v>
      </c>
    </row>
    <row r="977" spans="1:5" x14ac:dyDescent="0.25">
      <c r="A977">
        <v>13109</v>
      </c>
      <c r="B977" s="8" t="s">
        <v>1999</v>
      </c>
      <c r="C977" s="8" t="s">
        <v>1261</v>
      </c>
      <c r="D977">
        <v>49.92</v>
      </c>
      <c r="E977">
        <v>32</v>
      </c>
    </row>
    <row r="978" spans="1:5" x14ac:dyDescent="0.25">
      <c r="A978">
        <v>13110</v>
      </c>
      <c r="B978" s="8" t="s">
        <v>2000</v>
      </c>
      <c r="C978" s="8" t="s">
        <v>1261</v>
      </c>
      <c r="D978">
        <v>74.66</v>
      </c>
      <c r="E978">
        <v>69</v>
      </c>
    </row>
    <row r="979" spans="1:5" x14ac:dyDescent="0.25">
      <c r="A979">
        <v>13111</v>
      </c>
      <c r="B979" s="8" t="s">
        <v>2001</v>
      </c>
      <c r="C979" s="8" t="s">
        <v>1261</v>
      </c>
      <c r="D979">
        <v>26.6</v>
      </c>
      <c r="E979">
        <v>9</v>
      </c>
    </row>
    <row r="980" spans="1:5" x14ac:dyDescent="0.25">
      <c r="A980">
        <v>13112</v>
      </c>
      <c r="B980" s="8" t="s">
        <v>2002</v>
      </c>
      <c r="C980" s="8" t="s">
        <v>1264</v>
      </c>
      <c r="D980">
        <v>25.45</v>
      </c>
      <c r="E980">
        <v>15</v>
      </c>
    </row>
    <row r="981" spans="1:5" x14ac:dyDescent="0.25">
      <c r="A981">
        <v>13113</v>
      </c>
      <c r="B981" s="8" t="s">
        <v>2003</v>
      </c>
      <c r="C981" s="8" t="s">
        <v>1264</v>
      </c>
      <c r="D981">
        <v>67.77</v>
      </c>
      <c r="E981">
        <v>53</v>
      </c>
    </row>
    <row r="982" spans="1:5" x14ac:dyDescent="0.25">
      <c r="A982">
        <v>13114</v>
      </c>
      <c r="B982" s="8" t="s">
        <v>2004</v>
      </c>
      <c r="C982" s="8" t="s">
        <v>1264</v>
      </c>
      <c r="D982">
        <v>59.59</v>
      </c>
      <c r="E982">
        <v>36</v>
      </c>
    </row>
    <row r="983" spans="1:5" x14ac:dyDescent="0.25">
      <c r="A983">
        <v>13115</v>
      </c>
      <c r="B983" s="8" t="s">
        <v>2005</v>
      </c>
      <c r="C983" s="8" t="s">
        <v>1261</v>
      </c>
      <c r="D983">
        <v>58.15</v>
      </c>
      <c r="E983">
        <v>20</v>
      </c>
    </row>
    <row r="984" spans="1:5" x14ac:dyDescent="0.25">
      <c r="A984">
        <v>13116</v>
      </c>
      <c r="B984" s="8" t="s">
        <v>2006</v>
      </c>
      <c r="C984" s="8" t="s">
        <v>1264</v>
      </c>
      <c r="D984">
        <v>97.48</v>
      </c>
      <c r="E984">
        <v>80</v>
      </c>
    </row>
    <row r="985" spans="1:5" x14ac:dyDescent="0.25">
      <c r="A985">
        <v>13117</v>
      </c>
      <c r="B985" s="8" t="s">
        <v>2007</v>
      </c>
      <c r="C985" s="8" t="s">
        <v>1264</v>
      </c>
      <c r="D985">
        <v>99.96</v>
      </c>
      <c r="E985">
        <v>80</v>
      </c>
    </row>
    <row r="986" spans="1:5" x14ac:dyDescent="0.25">
      <c r="A986">
        <v>13118</v>
      </c>
      <c r="B986" s="8" t="s">
        <v>2008</v>
      </c>
      <c r="C986" s="8" t="s">
        <v>1264</v>
      </c>
      <c r="D986">
        <v>96.37</v>
      </c>
      <c r="E986">
        <v>74</v>
      </c>
    </row>
    <row r="987" spans="1:5" x14ac:dyDescent="0.25">
      <c r="A987">
        <v>13119</v>
      </c>
      <c r="B987" s="8" t="s">
        <v>2009</v>
      </c>
      <c r="C987" s="8" t="s">
        <v>1264</v>
      </c>
      <c r="D987">
        <v>63.71</v>
      </c>
      <c r="E987">
        <v>57</v>
      </c>
    </row>
    <row r="988" spans="1:5" x14ac:dyDescent="0.25">
      <c r="A988">
        <v>13120</v>
      </c>
      <c r="B988" s="8" t="s">
        <v>2010</v>
      </c>
      <c r="C988" s="8" t="s">
        <v>1264</v>
      </c>
      <c r="D988">
        <v>14.76</v>
      </c>
      <c r="E988">
        <v>9</v>
      </c>
    </row>
    <row r="989" spans="1:5" x14ac:dyDescent="0.25">
      <c r="A989">
        <v>13121</v>
      </c>
      <c r="B989" s="8" t="s">
        <v>2011</v>
      </c>
      <c r="C989" s="8" t="s">
        <v>1264</v>
      </c>
      <c r="D989">
        <v>62</v>
      </c>
      <c r="E989">
        <v>55</v>
      </c>
    </row>
    <row r="990" spans="1:5" x14ac:dyDescent="0.25">
      <c r="A990">
        <v>13122</v>
      </c>
      <c r="B990" s="8" t="s">
        <v>2012</v>
      </c>
      <c r="C990" s="8" t="s">
        <v>1261</v>
      </c>
      <c r="D990">
        <v>82.34</v>
      </c>
      <c r="E990">
        <v>50</v>
      </c>
    </row>
    <row r="991" spans="1:5" x14ac:dyDescent="0.25">
      <c r="A991">
        <v>13123</v>
      </c>
      <c r="B991" s="8" t="s">
        <v>2013</v>
      </c>
      <c r="C991" s="8" t="s">
        <v>1264</v>
      </c>
      <c r="D991">
        <v>75.37</v>
      </c>
      <c r="E991">
        <v>61</v>
      </c>
    </row>
    <row r="992" spans="1:5" x14ac:dyDescent="0.25">
      <c r="A992">
        <v>13124</v>
      </c>
      <c r="B992" s="8" t="s">
        <v>2014</v>
      </c>
      <c r="C992" s="8" t="s">
        <v>1264</v>
      </c>
      <c r="D992">
        <v>56.56</v>
      </c>
      <c r="E992">
        <v>25</v>
      </c>
    </row>
    <row r="993" spans="1:5" x14ac:dyDescent="0.25">
      <c r="A993">
        <v>13125</v>
      </c>
      <c r="B993" s="8" t="s">
        <v>2015</v>
      </c>
      <c r="C993" s="8" t="s">
        <v>1264</v>
      </c>
      <c r="D993">
        <v>76.599999999999994</v>
      </c>
      <c r="E993">
        <v>54</v>
      </c>
    </row>
    <row r="994" spans="1:5" x14ac:dyDescent="0.25">
      <c r="A994">
        <v>13126</v>
      </c>
      <c r="B994" s="8" t="s">
        <v>2016</v>
      </c>
      <c r="C994" s="8" t="s">
        <v>1270</v>
      </c>
      <c r="D994">
        <v>58.03</v>
      </c>
      <c r="E994">
        <v>53</v>
      </c>
    </row>
    <row r="995" spans="1:5" x14ac:dyDescent="0.25">
      <c r="A995">
        <v>13127</v>
      </c>
      <c r="B995" s="8" t="s">
        <v>2017</v>
      </c>
      <c r="C995" s="8" t="s">
        <v>1264</v>
      </c>
      <c r="D995">
        <v>17.489999999999998</v>
      </c>
      <c r="E995">
        <v>15</v>
      </c>
    </row>
    <row r="996" spans="1:5" x14ac:dyDescent="0.25">
      <c r="A996">
        <v>13128</v>
      </c>
      <c r="B996" s="8" t="s">
        <v>2018</v>
      </c>
      <c r="C996" s="8" t="s">
        <v>1270</v>
      </c>
      <c r="D996">
        <v>60.95</v>
      </c>
      <c r="E996">
        <v>51</v>
      </c>
    </row>
    <row r="997" spans="1:5" x14ac:dyDescent="0.25">
      <c r="A997">
        <v>13129</v>
      </c>
      <c r="B997" s="8" t="s">
        <v>2019</v>
      </c>
      <c r="C997" s="8" t="s">
        <v>1264</v>
      </c>
      <c r="D997">
        <v>40.35</v>
      </c>
      <c r="E997">
        <v>29</v>
      </c>
    </row>
    <row r="998" spans="1:5" x14ac:dyDescent="0.25">
      <c r="A998">
        <v>13130</v>
      </c>
      <c r="B998" s="8" t="s">
        <v>2020</v>
      </c>
      <c r="C998" s="8" t="s">
        <v>1264</v>
      </c>
      <c r="D998">
        <v>97.38</v>
      </c>
      <c r="E998">
        <v>72</v>
      </c>
    </row>
    <row r="999" spans="1:5" x14ac:dyDescent="0.25">
      <c r="A999">
        <v>13131</v>
      </c>
      <c r="B999" s="8" t="s">
        <v>2021</v>
      </c>
      <c r="C999" s="8" t="s">
        <v>1264</v>
      </c>
      <c r="D999">
        <v>31.84</v>
      </c>
      <c r="E999">
        <v>25</v>
      </c>
    </row>
    <row r="1000" spans="1:5" x14ac:dyDescent="0.25">
      <c r="A1000">
        <v>13132</v>
      </c>
      <c r="B1000" s="8" t="s">
        <v>2022</v>
      </c>
      <c r="C1000" s="8" t="s">
        <v>1264</v>
      </c>
      <c r="D1000">
        <v>65.819999999999993</v>
      </c>
      <c r="E1000">
        <v>53</v>
      </c>
    </row>
    <row r="1001" spans="1:5" x14ac:dyDescent="0.25">
      <c r="A1001">
        <v>13133</v>
      </c>
      <c r="B1001" s="8" t="s">
        <v>2023</v>
      </c>
      <c r="C1001" s="8" t="s">
        <v>1270</v>
      </c>
      <c r="D1001">
        <v>88.34</v>
      </c>
      <c r="E1001">
        <v>77</v>
      </c>
    </row>
    <row r="1002" spans="1:5" x14ac:dyDescent="0.25">
      <c r="B1002" s="8"/>
      <c r="C1002" s="8"/>
    </row>
    <row r="1003" spans="1:5" x14ac:dyDescent="0.25">
      <c r="B1003" s="8"/>
      <c r="C1003" s="8"/>
    </row>
    <row r="1004" spans="1:5" x14ac:dyDescent="0.25">
      <c r="B1004" s="8"/>
      <c r="C1004" s="8"/>
    </row>
    <row r="1005" spans="1:5" x14ac:dyDescent="0.25">
      <c r="B1005" s="8"/>
      <c r="C1005" s="8"/>
    </row>
    <row r="1006" spans="1:5" x14ac:dyDescent="0.25">
      <c r="B1006" s="8"/>
      <c r="C1006" s="8"/>
    </row>
    <row r="1007" spans="1:5" x14ac:dyDescent="0.25">
      <c r="B1007" s="8"/>
      <c r="C1007" s="8"/>
    </row>
    <row r="1008" spans="1:5" x14ac:dyDescent="0.25">
      <c r="B1008" s="8"/>
      <c r="C1008" s="8"/>
    </row>
    <row r="1009" spans="2:3" x14ac:dyDescent="0.25">
      <c r="B1009" s="8"/>
      <c r="C1009" s="8"/>
    </row>
    <row r="1010" spans="2:3" x14ac:dyDescent="0.25">
      <c r="B1010" s="8"/>
      <c r="C1010" s="8"/>
    </row>
    <row r="1011" spans="2:3" x14ac:dyDescent="0.25">
      <c r="B1011" s="8"/>
      <c r="C1011" s="8"/>
    </row>
    <row r="1012" spans="2:3" x14ac:dyDescent="0.25">
      <c r="B1012" s="8"/>
      <c r="C1012" s="8"/>
    </row>
    <row r="1013" spans="2:3" x14ac:dyDescent="0.25">
      <c r="B1013" s="8"/>
      <c r="C1013" s="8"/>
    </row>
    <row r="1014" spans="2:3" x14ac:dyDescent="0.25">
      <c r="B1014" s="8"/>
      <c r="C1014" s="8"/>
    </row>
    <row r="1015" spans="2:3" x14ac:dyDescent="0.25">
      <c r="B1015" s="8"/>
      <c r="C1015" s="8"/>
    </row>
    <row r="1016" spans="2:3" x14ac:dyDescent="0.25">
      <c r="B1016" s="8"/>
      <c r="C1016" s="8"/>
    </row>
    <row r="1017" spans="2:3" x14ac:dyDescent="0.25">
      <c r="B1017" s="8"/>
      <c r="C1017" s="8"/>
    </row>
    <row r="1018" spans="2:3" x14ac:dyDescent="0.25">
      <c r="B1018" s="8"/>
      <c r="C1018" s="8"/>
    </row>
    <row r="1019" spans="2:3" x14ac:dyDescent="0.25">
      <c r="B1019" s="8"/>
      <c r="C1019" s="8"/>
    </row>
    <row r="1020" spans="2:3" x14ac:dyDescent="0.25">
      <c r="B1020" s="8"/>
      <c r="C1020" s="8"/>
    </row>
    <row r="1021" spans="2:3" x14ac:dyDescent="0.25">
      <c r="B1021" s="8"/>
      <c r="C1021" s="8"/>
    </row>
    <row r="1022" spans="2:3" x14ac:dyDescent="0.25">
      <c r="B1022" s="8"/>
      <c r="C1022" s="8"/>
    </row>
    <row r="1023" spans="2:3" x14ac:dyDescent="0.25">
      <c r="B1023" s="8"/>
      <c r="C1023" s="8"/>
    </row>
    <row r="1024" spans="2:3" x14ac:dyDescent="0.25">
      <c r="B1024" s="8"/>
      <c r="C1024" s="8"/>
    </row>
    <row r="1025" spans="2:3" x14ac:dyDescent="0.25">
      <c r="B1025" s="8"/>
      <c r="C1025" s="8"/>
    </row>
    <row r="1026" spans="2:3" x14ac:dyDescent="0.25">
      <c r="B1026" s="8"/>
      <c r="C1026" s="8"/>
    </row>
    <row r="1027" spans="2:3" x14ac:dyDescent="0.25">
      <c r="B1027" s="8"/>
      <c r="C1027" s="8"/>
    </row>
    <row r="1028" spans="2:3" x14ac:dyDescent="0.25">
      <c r="B1028" s="8"/>
      <c r="C1028" s="8"/>
    </row>
    <row r="1029" spans="2:3" x14ac:dyDescent="0.25">
      <c r="B1029" s="8"/>
      <c r="C1029" s="8"/>
    </row>
    <row r="1030" spans="2:3" x14ac:dyDescent="0.25">
      <c r="B1030" s="8"/>
      <c r="C1030" s="8"/>
    </row>
    <row r="1031" spans="2:3" x14ac:dyDescent="0.25">
      <c r="B1031" s="8"/>
      <c r="C1031" s="8"/>
    </row>
    <row r="1032" spans="2:3" x14ac:dyDescent="0.25">
      <c r="B1032" s="8"/>
      <c r="C1032" s="8"/>
    </row>
    <row r="1033" spans="2:3" x14ac:dyDescent="0.25">
      <c r="B1033" s="8"/>
      <c r="C1033" s="8"/>
    </row>
    <row r="1034" spans="2:3" x14ac:dyDescent="0.25">
      <c r="B1034" s="8"/>
      <c r="C1034" s="8"/>
    </row>
    <row r="1035" spans="2:3" x14ac:dyDescent="0.25">
      <c r="B1035" s="8"/>
      <c r="C1035" s="8"/>
    </row>
    <row r="1036" spans="2:3" x14ac:dyDescent="0.25">
      <c r="B1036" s="8"/>
      <c r="C1036" s="8"/>
    </row>
    <row r="1037" spans="2:3" x14ac:dyDescent="0.25">
      <c r="B1037" s="8"/>
      <c r="C1037" s="8"/>
    </row>
    <row r="1038" spans="2:3" x14ac:dyDescent="0.25">
      <c r="B1038" s="8"/>
      <c r="C1038" s="8"/>
    </row>
    <row r="1039" spans="2:3" x14ac:dyDescent="0.25">
      <c r="B1039" s="8"/>
      <c r="C1039" s="8"/>
    </row>
    <row r="1040" spans="2:3" x14ac:dyDescent="0.25">
      <c r="B1040" s="8"/>
      <c r="C1040" s="8"/>
    </row>
    <row r="1041" spans="2:3" x14ac:dyDescent="0.25">
      <c r="B1041" s="8"/>
      <c r="C1041" s="8"/>
    </row>
    <row r="1042" spans="2:3" x14ac:dyDescent="0.25">
      <c r="B1042" s="8"/>
      <c r="C1042" s="8"/>
    </row>
    <row r="1043" spans="2:3" x14ac:dyDescent="0.25">
      <c r="B1043" s="8"/>
      <c r="C1043" s="8"/>
    </row>
    <row r="1044" spans="2:3" x14ac:dyDescent="0.25">
      <c r="B1044" s="8"/>
      <c r="C1044" s="8"/>
    </row>
    <row r="1045" spans="2:3" x14ac:dyDescent="0.25">
      <c r="B1045" s="8"/>
      <c r="C1045" s="8"/>
    </row>
    <row r="1046" spans="2:3" x14ac:dyDescent="0.25">
      <c r="B1046" s="8"/>
      <c r="C1046" s="8"/>
    </row>
    <row r="1047" spans="2:3" x14ac:dyDescent="0.25">
      <c r="B1047" s="8"/>
      <c r="C1047" s="8"/>
    </row>
    <row r="1048" spans="2:3" x14ac:dyDescent="0.25">
      <c r="B1048" s="8"/>
      <c r="C1048" s="8"/>
    </row>
    <row r="1049" spans="2:3" x14ac:dyDescent="0.25">
      <c r="B1049" s="8"/>
      <c r="C1049" s="8"/>
    </row>
    <row r="1050" spans="2:3" x14ac:dyDescent="0.25">
      <c r="B1050" s="8"/>
      <c r="C1050" s="8"/>
    </row>
    <row r="1051" spans="2:3" x14ac:dyDescent="0.25">
      <c r="B1051" s="8"/>
      <c r="C1051" s="8"/>
    </row>
    <row r="1052" spans="2:3" x14ac:dyDescent="0.25">
      <c r="B1052" s="8"/>
      <c r="C1052" s="8"/>
    </row>
    <row r="1053" spans="2:3" x14ac:dyDescent="0.25">
      <c r="B1053" s="8"/>
      <c r="C1053" s="8"/>
    </row>
    <row r="1054" spans="2:3" x14ac:dyDescent="0.25">
      <c r="B1054" s="8"/>
      <c r="C1054" s="8"/>
    </row>
    <row r="1055" spans="2:3" x14ac:dyDescent="0.25">
      <c r="B1055" s="8"/>
      <c r="C1055" s="8"/>
    </row>
    <row r="1056" spans="2:3" x14ac:dyDescent="0.25">
      <c r="B1056" s="8"/>
      <c r="C1056" s="8"/>
    </row>
    <row r="1057" spans="2:3" x14ac:dyDescent="0.25">
      <c r="B1057" s="8"/>
      <c r="C1057" s="8"/>
    </row>
    <row r="1058" spans="2:3" x14ac:dyDescent="0.25">
      <c r="B1058" s="8"/>
      <c r="C1058" s="8"/>
    </row>
    <row r="1059" spans="2:3" x14ac:dyDescent="0.25">
      <c r="B1059" s="8"/>
      <c r="C1059" s="8"/>
    </row>
    <row r="1060" spans="2:3" x14ac:dyDescent="0.25">
      <c r="B1060" s="8"/>
      <c r="C1060" s="8"/>
    </row>
    <row r="1061" spans="2:3" x14ac:dyDescent="0.25">
      <c r="B1061" s="8"/>
      <c r="C1061" s="8"/>
    </row>
    <row r="1062" spans="2:3" x14ac:dyDescent="0.25">
      <c r="B1062" s="8"/>
      <c r="C1062" s="8"/>
    </row>
    <row r="1063" spans="2:3" x14ac:dyDescent="0.25">
      <c r="B1063" s="8"/>
      <c r="C1063" s="8"/>
    </row>
    <row r="1064" spans="2:3" x14ac:dyDescent="0.25">
      <c r="B1064" s="8"/>
      <c r="C1064" s="8"/>
    </row>
    <row r="1065" spans="2:3" x14ac:dyDescent="0.25">
      <c r="B1065" s="8"/>
      <c r="C1065" s="8"/>
    </row>
    <row r="1066" spans="2:3" x14ac:dyDescent="0.25">
      <c r="B1066" s="8"/>
      <c r="C1066" s="8"/>
    </row>
    <row r="1067" spans="2:3" x14ac:dyDescent="0.25">
      <c r="B1067" s="8"/>
      <c r="C1067" s="8"/>
    </row>
    <row r="1068" spans="2:3" x14ac:dyDescent="0.25">
      <c r="B1068" s="8"/>
      <c r="C1068" s="8"/>
    </row>
    <row r="1069" spans="2:3" x14ac:dyDescent="0.25">
      <c r="B1069" s="8"/>
      <c r="C1069" s="8"/>
    </row>
    <row r="1070" spans="2:3" x14ac:dyDescent="0.25">
      <c r="B1070" s="8"/>
      <c r="C1070" s="8"/>
    </row>
    <row r="1071" spans="2:3" x14ac:dyDescent="0.25">
      <c r="B1071" s="8"/>
      <c r="C1071" s="8"/>
    </row>
    <row r="1072" spans="2:3" x14ac:dyDescent="0.25">
      <c r="B1072" s="8"/>
      <c r="C1072" s="8"/>
    </row>
    <row r="1073" spans="2:3" x14ac:dyDescent="0.25">
      <c r="B1073" s="8"/>
      <c r="C1073" s="8"/>
    </row>
    <row r="1074" spans="2:3" x14ac:dyDescent="0.25">
      <c r="B1074" s="8"/>
      <c r="C1074" s="8"/>
    </row>
    <row r="1075" spans="2:3" x14ac:dyDescent="0.25">
      <c r="B1075" s="8"/>
      <c r="C1075" s="8"/>
    </row>
    <row r="1076" spans="2:3" x14ac:dyDescent="0.25">
      <c r="B1076" s="8"/>
      <c r="C1076" s="8"/>
    </row>
    <row r="1077" spans="2:3" x14ac:dyDescent="0.25">
      <c r="B1077" s="8"/>
      <c r="C1077" s="8"/>
    </row>
    <row r="1078" spans="2:3" x14ac:dyDescent="0.25">
      <c r="B1078" s="8"/>
      <c r="C1078" s="8"/>
    </row>
    <row r="1079" spans="2:3" x14ac:dyDescent="0.25">
      <c r="B1079" s="8"/>
      <c r="C1079" s="8"/>
    </row>
    <row r="1080" spans="2:3" x14ac:dyDescent="0.25">
      <c r="B1080" s="8"/>
      <c r="C1080" s="8"/>
    </row>
    <row r="1081" spans="2:3" x14ac:dyDescent="0.25">
      <c r="B1081" s="8"/>
      <c r="C1081" s="8"/>
    </row>
    <row r="1082" spans="2:3" x14ac:dyDescent="0.25">
      <c r="B1082" s="8"/>
      <c r="C1082" s="8"/>
    </row>
    <row r="1083" spans="2:3" x14ac:dyDescent="0.25">
      <c r="B1083" s="8"/>
      <c r="C1083" s="8"/>
    </row>
    <row r="1084" spans="2:3" x14ac:dyDescent="0.25">
      <c r="B1084" s="8"/>
      <c r="C1084" s="8"/>
    </row>
    <row r="1085" spans="2:3" x14ac:dyDescent="0.25">
      <c r="B1085" s="8"/>
      <c r="C1085" s="8"/>
    </row>
    <row r="1086" spans="2:3" x14ac:dyDescent="0.25">
      <c r="B1086" s="8"/>
      <c r="C1086" s="8"/>
    </row>
    <row r="1087" spans="2:3" x14ac:dyDescent="0.25">
      <c r="B1087" s="8"/>
      <c r="C1087" s="8"/>
    </row>
    <row r="1088" spans="2:3" x14ac:dyDescent="0.25">
      <c r="B1088" s="8"/>
      <c r="C1088" s="8"/>
    </row>
    <row r="1089" spans="2:3" x14ac:dyDescent="0.25">
      <c r="B1089" s="8"/>
      <c r="C1089" s="8"/>
    </row>
    <row r="1090" spans="2:3" x14ac:dyDescent="0.25">
      <c r="B1090" s="8"/>
      <c r="C1090" s="8"/>
    </row>
    <row r="1091" spans="2:3" x14ac:dyDescent="0.25">
      <c r="B1091" s="8"/>
      <c r="C1091" s="8"/>
    </row>
    <row r="1092" spans="2:3" x14ac:dyDescent="0.25">
      <c r="B1092" s="8"/>
      <c r="C1092" s="8"/>
    </row>
    <row r="1093" spans="2:3" x14ac:dyDescent="0.25">
      <c r="B1093" s="8"/>
      <c r="C1093" s="8"/>
    </row>
    <row r="1094" spans="2:3" x14ac:dyDescent="0.25">
      <c r="B1094" s="8"/>
      <c r="C1094" s="8"/>
    </row>
    <row r="1095" spans="2:3" x14ac:dyDescent="0.25">
      <c r="B1095" s="8"/>
      <c r="C1095" s="8"/>
    </row>
    <row r="1096" spans="2:3" x14ac:dyDescent="0.25">
      <c r="B1096" s="8"/>
      <c r="C1096" s="8"/>
    </row>
    <row r="1097" spans="2:3" x14ac:dyDescent="0.25">
      <c r="B1097" s="8"/>
      <c r="C1097" s="8"/>
    </row>
    <row r="1098" spans="2:3" x14ac:dyDescent="0.25">
      <c r="B1098" s="8"/>
      <c r="C1098" s="8"/>
    </row>
    <row r="1099" spans="2:3" x14ac:dyDescent="0.25">
      <c r="B1099" s="8"/>
      <c r="C1099" s="8"/>
    </row>
    <row r="1100" spans="2:3" x14ac:dyDescent="0.25">
      <c r="B1100" s="8"/>
      <c r="C1100" s="8"/>
    </row>
    <row r="1101" spans="2:3" x14ac:dyDescent="0.25">
      <c r="B1101" s="8"/>
      <c r="C1101" s="8"/>
    </row>
    <row r="1102" spans="2:3" x14ac:dyDescent="0.25">
      <c r="B1102" s="8"/>
      <c r="C1102" s="8"/>
    </row>
    <row r="1103" spans="2:3" x14ac:dyDescent="0.25">
      <c r="B1103" s="8"/>
      <c r="C1103" s="8"/>
    </row>
    <row r="1104" spans="2:3" x14ac:dyDescent="0.25">
      <c r="B1104" s="8"/>
      <c r="C1104" s="8"/>
    </row>
    <row r="1105" spans="2:3" x14ac:dyDescent="0.25">
      <c r="B1105" s="8"/>
      <c r="C1105" s="8"/>
    </row>
    <row r="1106" spans="2:3" x14ac:dyDescent="0.25">
      <c r="B1106" s="8"/>
      <c r="C1106" s="8"/>
    </row>
    <row r="1107" spans="2:3" x14ac:dyDescent="0.25">
      <c r="B1107" s="8"/>
      <c r="C1107" s="8"/>
    </row>
    <row r="1108" spans="2:3" x14ac:dyDescent="0.25">
      <c r="B1108" s="8"/>
      <c r="C1108" s="8"/>
    </row>
    <row r="1109" spans="2:3" x14ac:dyDescent="0.25">
      <c r="B1109" s="8"/>
      <c r="C1109" s="8"/>
    </row>
    <row r="1110" spans="2:3" x14ac:dyDescent="0.25">
      <c r="B1110" s="8"/>
      <c r="C1110" s="8"/>
    </row>
    <row r="1111" spans="2:3" x14ac:dyDescent="0.25">
      <c r="B1111" s="8"/>
      <c r="C1111" s="8"/>
    </row>
    <row r="1112" spans="2:3" x14ac:dyDescent="0.25">
      <c r="B1112" s="8"/>
      <c r="C1112" s="8"/>
    </row>
    <row r="1113" spans="2:3" x14ac:dyDescent="0.25">
      <c r="B1113" s="8"/>
      <c r="C1113" s="8"/>
    </row>
    <row r="1114" spans="2:3" x14ac:dyDescent="0.25">
      <c r="B1114" s="8"/>
      <c r="C1114" s="8"/>
    </row>
    <row r="1115" spans="2:3" x14ac:dyDescent="0.25">
      <c r="B1115" s="8"/>
      <c r="C1115" s="8"/>
    </row>
    <row r="1116" spans="2:3" x14ac:dyDescent="0.25">
      <c r="B1116" s="8"/>
      <c r="C1116" s="8"/>
    </row>
    <row r="1117" spans="2:3" x14ac:dyDescent="0.25">
      <c r="B1117" s="8"/>
      <c r="C1117" s="8"/>
    </row>
    <row r="1118" spans="2:3" x14ac:dyDescent="0.25">
      <c r="B1118" s="8"/>
      <c r="C1118" s="8"/>
    </row>
    <row r="1119" spans="2:3" x14ac:dyDescent="0.25">
      <c r="B1119" s="8"/>
      <c r="C1119" s="8"/>
    </row>
    <row r="1120" spans="2:3" x14ac:dyDescent="0.25">
      <c r="B1120" s="8"/>
      <c r="C1120" s="8"/>
    </row>
    <row r="1121" spans="2:3" x14ac:dyDescent="0.25">
      <c r="B1121" s="8"/>
      <c r="C1121" s="8"/>
    </row>
    <row r="1122" spans="2:3" x14ac:dyDescent="0.25">
      <c r="B1122" s="8"/>
      <c r="C1122" s="8"/>
    </row>
    <row r="1123" spans="2:3" x14ac:dyDescent="0.25">
      <c r="B1123" s="8"/>
      <c r="C1123" s="8"/>
    </row>
    <row r="1124" spans="2:3" x14ac:dyDescent="0.25">
      <c r="B1124" s="8"/>
      <c r="C1124" s="8"/>
    </row>
    <row r="1125" spans="2:3" x14ac:dyDescent="0.25">
      <c r="B1125" s="8"/>
      <c r="C1125" s="8"/>
    </row>
    <row r="1126" spans="2:3" x14ac:dyDescent="0.25">
      <c r="B1126" s="8"/>
      <c r="C1126" s="8"/>
    </row>
    <row r="1127" spans="2:3" x14ac:dyDescent="0.25">
      <c r="B1127" s="8"/>
      <c r="C1127" s="8"/>
    </row>
    <row r="1128" spans="2:3" x14ac:dyDescent="0.25">
      <c r="B1128" s="8"/>
      <c r="C1128" s="8"/>
    </row>
    <row r="1129" spans="2:3" x14ac:dyDescent="0.25">
      <c r="B1129" s="8"/>
      <c r="C1129" s="8"/>
    </row>
    <row r="1130" spans="2:3" x14ac:dyDescent="0.25">
      <c r="B1130" s="8"/>
      <c r="C1130" s="8"/>
    </row>
    <row r="1131" spans="2:3" x14ac:dyDescent="0.25">
      <c r="B1131" s="8"/>
      <c r="C1131" s="8"/>
    </row>
    <row r="1132" spans="2:3" x14ac:dyDescent="0.25">
      <c r="B1132" s="8"/>
      <c r="C1132" s="8"/>
    </row>
    <row r="1133" spans="2:3" x14ac:dyDescent="0.25">
      <c r="B1133" s="8"/>
      <c r="C1133" s="8"/>
    </row>
    <row r="1134" spans="2:3" x14ac:dyDescent="0.25">
      <c r="B1134" s="8"/>
      <c r="C1134" s="8"/>
    </row>
    <row r="1135" spans="2:3" x14ac:dyDescent="0.25">
      <c r="B1135" s="8"/>
      <c r="C1135" s="8"/>
    </row>
    <row r="1136" spans="2:3" x14ac:dyDescent="0.25">
      <c r="B1136" s="8"/>
      <c r="C1136" s="8"/>
    </row>
    <row r="1137" spans="2:3" x14ac:dyDescent="0.25">
      <c r="B1137" s="8"/>
      <c r="C1137" s="8"/>
    </row>
    <row r="1138" spans="2:3" x14ac:dyDescent="0.25">
      <c r="B1138" s="8"/>
      <c r="C1138" s="8"/>
    </row>
    <row r="1139" spans="2:3" x14ac:dyDescent="0.25">
      <c r="B1139" s="8"/>
      <c r="C1139" s="8"/>
    </row>
    <row r="1140" spans="2:3" x14ac:dyDescent="0.25">
      <c r="B1140" s="8"/>
      <c r="C1140" s="8"/>
    </row>
    <row r="1141" spans="2:3" x14ac:dyDescent="0.25">
      <c r="B1141" s="8"/>
      <c r="C1141" s="8"/>
    </row>
    <row r="1142" spans="2:3" x14ac:dyDescent="0.25">
      <c r="B1142" s="8"/>
      <c r="C1142" s="8"/>
    </row>
    <row r="1143" spans="2:3" x14ac:dyDescent="0.25">
      <c r="B1143" s="8"/>
      <c r="C1143" s="8"/>
    </row>
    <row r="1144" spans="2:3" x14ac:dyDescent="0.25">
      <c r="B1144" s="8"/>
      <c r="C1144" s="8"/>
    </row>
    <row r="1145" spans="2:3" x14ac:dyDescent="0.25">
      <c r="B1145" s="8"/>
      <c r="C1145" s="8"/>
    </row>
    <row r="1146" spans="2:3" x14ac:dyDescent="0.25">
      <c r="B1146" s="8"/>
      <c r="C1146" s="8"/>
    </row>
    <row r="1147" spans="2:3" x14ac:dyDescent="0.25">
      <c r="B1147" s="8"/>
      <c r="C1147" s="8"/>
    </row>
    <row r="1148" spans="2:3" x14ac:dyDescent="0.25">
      <c r="B1148" s="8"/>
      <c r="C1148" s="8"/>
    </row>
    <row r="1149" spans="2:3" x14ac:dyDescent="0.25">
      <c r="B1149" s="8"/>
      <c r="C1149" s="8"/>
    </row>
    <row r="1150" spans="2:3" x14ac:dyDescent="0.25">
      <c r="B1150" s="8"/>
      <c r="C1150" s="8"/>
    </row>
    <row r="1151" spans="2:3" x14ac:dyDescent="0.25">
      <c r="B1151" s="8"/>
      <c r="C1151" s="8"/>
    </row>
    <row r="1152" spans="2:3" x14ac:dyDescent="0.25">
      <c r="B1152" s="8"/>
      <c r="C1152" s="8"/>
    </row>
    <row r="1153" spans="2:3" x14ac:dyDescent="0.25">
      <c r="B1153" s="8"/>
      <c r="C1153" s="8"/>
    </row>
    <row r="1154" spans="2:3" x14ac:dyDescent="0.25">
      <c r="B1154" s="8"/>
      <c r="C1154" s="8"/>
    </row>
    <row r="1155" spans="2:3" x14ac:dyDescent="0.25">
      <c r="B1155" s="8"/>
      <c r="C1155" s="8"/>
    </row>
    <row r="1156" spans="2:3" x14ac:dyDescent="0.25">
      <c r="B1156" s="8"/>
      <c r="C1156" s="8"/>
    </row>
    <row r="1157" spans="2:3" x14ac:dyDescent="0.25">
      <c r="B1157" s="8"/>
      <c r="C1157" s="8"/>
    </row>
    <row r="1158" spans="2:3" x14ac:dyDescent="0.25">
      <c r="B1158" s="8"/>
      <c r="C1158" s="8"/>
    </row>
    <row r="1159" spans="2:3" x14ac:dyDescent="0.25">
      <c r="B1159" s="8"/>
      <c r="C1159" s="8"/>
    </row>
    <row r="1160" spans="2:3" x14ac:dyDescent="0.25">
      <c r="B1160" s="8"/>
      <c r="C1160" s="8"/>
    </row>
    <row r="1161" spans="2:3" x14ac:dyDescent="0.25">
      <c r="B1161" s="8"/>
      <c r="C1161" s="8"/>
    </row>
    <row r="1162" spans="2:3" x14ac:dyDescent="0.25">
      <c r="B1162" s="8"/>
      <c r="C1162" s="8"/>
    </row>
    <row r="1163" spans="2:3" x14ac:dyDescent="0.25">
      <c r="B1163" s="8"/>
      <c r="C1163" s="8"/>
    </row>
    <row r="1164" spans="2:3" x14ac:dyDescent="0.25">
      <c r="B1164" s="8"/>
      <c r="C1164" s="8"/>
    </row>
    <row r="1165" spans="2:3" x14ac:dyDescent="0.25">
      <c r="B1165" s="8"/>
      <c r="C1165" s="8"/>
    </row>
    <row r="1166" spans="2:3" x14ac:dyDescent="0.25">
      <c r="B1166" s="8"/>
      <c r="C1166" s="8"/>
    </row>
    <row r="1167" spans="2:3" x14ac:dyDescent="0.25">
      <c r="B1167" s="8"/>
      <c r="C1167" s="8"/>
    </row>
    <row r="1168" spans="2:3" x14ac:dyDescent="0.25">
      <c r="B1168" s="8"/>
      <c r="C1168" s="8"/>
    </row>
    <row r="1169" spans="2:3" x14ac:dyDescent="0.25">
      <c r="B1169" s="8"/>
      <c r="C1169" s="8"/>
    </row>
    <row r="1170" spans="2:3" x14ac:dyDescent="0.25">
      <c r="B1170" s="8"/>
      <c r="C1170" s="8"/>
    </row>
    <row r="1171" spans="2:3" x14ac:dyDescent="0.25">
      <c r="B1171" s="8"/>
      <c r="C1171" s="8"/>
    </row>
    <row r="1172" spans="2:3" x14ac:dyDescent="0.25">
      <c r="B1172" s="8"/>
      <c r="C1172" s="8"/>
    </row>
    <row r="1173" spans="2:3" x14ac:dyDescent="0.25">
      <c r="B1173" s="8"/>
      <c r="C1173" s="8"/>
    </row>
    <row r="1174" spans="2:3" x14ac:dyDescent="0.25">
      <c r="B1174" s="8"/>
      <c r="C1174" s="8"/>
    </row>
    <row r="1175" spans="2:3" x14ac:dyDescent="0.25">
      <c r="B1175" s="8"/>
      <c r="C1175" s="8"/>
    </row>
    <row r="1176" spans="2:3" x14ac:dyDescent="0.25">
      <c r="B1176" s="8"/>
      <c r="C1176" s="8"/>
    </row>
    <row r="1177" spans="2:3" x14ac:dyDescent="0.25">
      <c r="B1177" s="8"/>
      <c r="C1177" s="8"/>
    </row>
    <row r="1178" spans="2:3" x14ac:dyDescent="0.25">
      <c r="B1178" s="8"/>
      <c r="C1178" s="8"/>
    </row>
    <row r="1179" spans="2:3" x14ac:dyDescent="0.25">
      <c r="B1179" s="8"/>
      <c r="C1179" s="8"/>
    </row>
    <row r="1180" spans="2:3" x14ac:dyDescent="0.25">
      <c r="B1180" s="8"/>
      <c r="C1180" s="8"/>
    </row>
    <row r="1181" spans="2:3" x14ac:dyDescent="0.25">
      <c r="B1181" s="8"/>
      <c r="C1181" s="8"/>
    </row>
    <row r="1182" spans="2:3" x14ac:dyDescent="0.25">
      <c r="B1182" s="8"/>
      <c r="C1182" s="8"/>
    </row>
    <row r="1183" spans="2:3" x14ac:dyDescent="0.25">
      <c r="B1183" s="8"/>
      <c r="C1183" s="8"/>
    </row>
    <row r="1184" spans="2:3" x14ac:dyDescent="0.25">
      <c r="B1184" s="8"/>
      <c r="C1184" s="8"/>
    </row>
    <row r="1185" spans="2:3" x14ac:dyDescent="0.25">
      <c r="B1185" s="8"/>
      <c r="C1185" s="8"/>
    </row>
    <row r="1186" spans="2:3" x14ac:dyDescent="0.25">
      <c r="B1186" s="8"/>
      <c r="C1186" s="8"/>
    </row>
    <row r="1187" spans="2:3" x14ac:dyDescent="0.25">
      <c r="B1187" s="8"/>
      <c r="C1187" s="8"/>
    </row>
    <row r="1188" spans="2:3" x14ac:dyDescent="0.25">
      <c r="B1188" s="8"/>
      <c r="C1188" s="8"/>
    </row>
    <row r="1189" spans="2:3" x14ac:dyDescent="0.25">
      <c r="B1189" s="8"/>
      <c r="C1189" s="8"/>
    </row>
    <row r="1190" spans="2:3" x14ac:dyDescent="0.25">
      <c r="B1190" s="8"/>
      <c r="C1190" s="8"/>
    </row>
    <row r="1191" spans="2:3" x14ac:dyDescent="0.25">
      <c r="B1191" s="8"/>
      <c r="C1191" s="8"/>
    </row>
    <row r="1192" spans="2:3" x14ac:dyDescent="0.25">
      <c r="B1192" s="8"/>
      <c r="C1192" s="8"/>
    </row>
    <row r="1193" spans="2:3" x14ac:dyDescent="0.25">
      <c r="B1193" s="8"/>
      <c r="C1193" s="8"/>
    </row>
    <row r="1194" spans="2:3" x14ac:dyDescent="0.25">
      <c r="B1194" s="8"/>
      <c r="C1194" s="8"/>
    </row>
    <row r="1195" spans="2:3" x14ac:dyDescent="0.25">
      <c r="B1195" s="8"/>
      <c r="C1195" s="8"/>
    </row>
    <row r="1196" spans="2:3" x14ac:dyDescent="0.25">
      <c r="B1196" s="8"/>
      <c r="C1196" s="8"/>
    </row>
    <row r="1197" spans="2:3" x14ac:dyDescent="0.25">
      <c r="B1197" s="8"/>
      <c r="C1197" s="8"/>
    </row>
    <row r="1198" spans="2:3" x14ac:dyDescent="0.25">
      <c r="B1198" s="8"/>
      <c r="C1198" s="8"/>
    </row>
    <row r="1199" spans="2:3" x14ac:dyDescent="0.25">
      <c r="B1199" s="8"/>
      <c r="C1199" s="8"/>
    </row>
    <row r="1200" spans="2:3" x14ac:dyDescent="0.25">
      <c r="B1200" s="8"/>
      <c r="C1200" s="8"/>
    </row>
    <row r="1201" spans="2:3" x14ac:dyDescent="0.25">
      <c r="B1201" s="8"/>
      <c r="C1201" s="8"/>
    </row>
    <row r="1202" spans="2:3" x14ac:dyDescent="0.25">
      <c r="B1202" s="8"/>
      <c r="C1202" s="8"/>
    </row>
    <row r="1203" spans="2:3" x14ac:dyDescent="0.25">
      <c r="B1203" s="8"/>
      <c r="C1203" s="8"/>
    </row>
    <row r="1204" spans="2:3" x14ac:dyDescent="0.25">
      <c r="B1204" s="8"/>
      <c r="C1204" s="8"/>
    </row>
    <row r="1205" spans="2:3" x14ac:dyDescent="0.25">
      <c r="B1205" s="8"/>
      <c r="C1205" s="8"/>
    </row>
    <row r="1206" spans="2:3" x14ac:dyDescent="0.25">
      <c r="B1206" s="8"/>
      <c r="C1206" s="8"/>
    </row>
    <row r="1207" spans="2:3" x14ac:dyDescent="0.25">
      <c r="B1207" s="8"/>
      <c r="C1207" s="8"/>
    </row>
    <row r="1208" spans="2:3" x14ac:dyDescent="0.25">
      <c r="B1208" s="8"/>
      <c r="C1208" s="8"/>
    </row>
    <row r="1209" spans="2:3" x14ac:dyDescent="0.25">
      <c r="B1209" s="8"/>
      <c r="C1209" s="8"/>
    </row>
    <row r="1210" spans="2:3" x14ac:dyDescent="0.25">
      <c r="B1210" s="8"/>
      <c r="C1210" s="8"/>
    </row>
    <row r="1211" spans="2:3" x14ac:dyDescent="0.25">
      <c r="B1211" s="8"/>
      <c r="C1211" s="8"/>
    </row>
    <row r="1212" spans="2:3" x14ac:dyDescent="0.25">
      <c r="B1212" s="8"/>
      <c r="C1212" s="8"/>
    </row>
    <row r="1213" spans="2:3" x14ac:dyDescent="0.25">
      <c r="B1213" s="8"/>
      <c r="C1213" s="8"/>
    </row>
    <row r="1214" spans="2:3" x14ac:dyDescent="0.25">
      <c r="B1214" s="8"/>
      <c r="C1214" s="8"/>
    </row>
    <row r="1215" spans="2:3" x14ac:dyDescent="0.25">
      <c r="B1215" s="8"/>
      <c r="C1215" s="8"/>
    </row>
    <row r="1216" spans="2:3" x14ac:dyDescent="0.25">
      <c r="B1216" s="8"/>
      <c r="C1216" s="8"/>
    </row>
    <row r="1217" spans="2:3" x14ac:dyDescent="0.25">
      <c r="B1217" s="8"/>
      <c r="C1217" s="8"/>
    </row>
    <row r="1218" spans="2:3" x14ac:dyDescent="0.25">
      <c r="B1218" s="8"/>
      <c r="C1218" s="8"/>
    </row>
    <row r="1219" spans="2:3" x14ac:dyDescent="0.25">
      <c r="B1219" s="8"/>
      <c r="C1219" s="8"/>
    </row>
    <row r="1220" spans="2:3" x14ac:dyDescent="0.25">
      <c r="B1220" s="8"/>
      <c r="C1220" s="8"/>
    </row>
    <row r="1221" spans="2:3" x14ac:dyDescent="0.25">
      <c r="B1221" s="8"/>
      <c r="C1221" s="8"/>
    </row>
    <row r="1222" spans="2:3" x14ac:dyDescent="0.25">
      <c r="B1222" s="8"/>
      <c r="C1222" s="8"/>
    </row>
    <row r="1223" spans="2:3" x14ac:dyDescent="0.25">
      <c r="B1223" s="8"/>
      <c r="C1223" s="8"/>
    </row>
    <row r="1224" spans="2:3" x14ac:dyDescent="0.25">
      <c r="B1224" s="8"/>
      <c r="C1224" s="8"/>
    </row>
    <row r="1225" spans="2:3" x14ac:dyDescent="0.25">
      <c r="B1225" s="8"/>
      <c r="C1225" s="8"/>
    </row>
    <row r="1226" spans="2:3" x14ac:dyDescent="0.25">
      <c r="B1226" s="8"/>
      <c r="C1226" s="8"/>
    </row>
    <row r="1227" spans="2:3" x14ac:dyDescent="0.25">
      <c r="B1227" s="8"/>
      <c r="C1227" s="8"/>
    </row>
    <row r="1228" spans="2:3" x14ac:dyDescent="0.25">
      <c r="B1228" s="8"/>
      <c r="C1228" s="8"/>
    </row>
    <row r="1229" spans="2:3" x14ac:dyDescent="0.25">
      <c r="B1229" s="8"/>
      <c r="C1229" s="8"/>
    </row>
    <row r="1230" spans="2:3" x14ac:dyDescent="0.25">
      <c r="B1230" s="8"/>
      <c r="C1230" s="8"/>
    </row>
    <row r="1231" spans="2:3" x14ac:dyDescent="0.25">
      <c r="B1231" s="8"/>
      <c r="C1231" s="8"/>
    </row>
    <row r="1232" spans="2:3" x14ac:dyDescent="0.25">
      <c r="B1232" s="8"/>
      <c r="C1232" s="8"/>
    </row>
    <row r="1233" spans="2:3" x14ac:dyDescent="0.25">
      <c r="B1233" s="8"/>
      <c r="C1233" s="8"/>
    </row>
    <row r="1234" spans="2:3" x14ac:dyDescent="0.25">
      <c r="B1234" s="8"/>
      <c r="C1234" s="8"/>
    </row>
    <row r="1235" spans="2:3" x14ac:dyDescent="0.25">
      <c r="B1235" s="8"/>
      <c r="C1235" s="8"/>
    </row>
    <row r="1236" spans="2:3" x14ac:dyDescent="0.25">
      <c r="B1236" s="8"/>
      <c r="C1236" s="8"/>
    </row>
    <row r="1237" spans="2:3" x14ac:dyDescent="0.25">
      <c r="B1237" s="8"/>
      <c r="C1237" s="8"/>
    </row>
    <row r="1238" spans="2:3" x14ac:dyDescent="0.25">
      <c r="B1238" s="8"/>
      <c r="C1238" s="8"/>
    </row>
    <row r="1239" spans="2:3" x14ac:dyDescent="0.25">
      <c r="B1239" s="8"/>
      <c r="C1239" s="8"/>
    </row>
    <row r="1240" spans="2:3" x14ac:dyDescent="0.25">
      <c r="B1240" s="8"/>
      <c r="C1240" s="8"/>
    </row>
    <row r="1241" spans="2:3" x14ac:dyDescent="0.25">
      <c r="B1241" s="8"/>
      <c r="C1241" s="8"/>
    </row>
    <row r="1242" spans="2:3" x14ac:dyDescent="0.25">
      <c r="B1242" s="8"/>
      <c r="C1242" s="8"/>
    </row>
    <row r="1243" spans="2:3" x14ac:dyDescent="0.25">
      <c r="B1243" s="8"/>
      <c r="C1243" s="8"/>
    </row>
    <row r="1244" spans="2:3" x14ac:dyDescent="0.25">
      <c r="B1244" s="8"/>
      <c r="C1244" s="8"/>
    </row>
    <row r="1245" spans="2:3" x14ac:dyDescent="0.25">
      <c r="B1245" s="8"/>
      <c r="C1245" s="8"/>
    </row>
    <row r="1246" spans="2:3" x14ac:dyDescent="0.25">
      <c r="B1246" s="8"/>
      <c r="C1246" s="8"/>
    </row>
    <row r="1247" spans="2:3" x14ac:dyDescent="0.25">
      <c r="B1247" s="8"/>
      <c r="C1247" s="8"/>
    </row>
    <row r="1248" spans="2:3" x14ac:dyDescent="0.25">
      <c r="B1248" s="8"/>
      <c r="C1248" s="8"/>
    </row>
    <row r="1249" spans="2:3" x14ac:dyDescent="0.25">
      <c r="B1249" s="8"/>
      <c r="C1249" s="8"/>
    </row>
    <row r="1250" spans="2:3" x14ac:dyDescent="0.25">
      <c r="B1250" s="8"/>
      <c r="C1250" s="8"/>
    </row>
    <row r="1251" spans="2:3" x14ac:dyDescent="0.25">
      <c r="B1251" s="8"/>
      <c r="C1251" s="8"/>
    </row>
    <row r="1252" spans="2:3" x14ac:dyDescent="0.25">
      <c r="B1252" s="8"/>
      <c r="C1252" s="8"/>
    </row>
    <row r="1253" spans="2:3" x14ac:dyDescent="0.25">
      <c r="B1253" s="8"/>
      <c r="C1253" s="8"/>
    </row>
    <row r="1254" spans="2:3" x14ac:dyDescent="0.25">
      <c r="B1254" s="8"/>
      <c r="C1254" s="8"/>
    </row>
    <row r="1255" spans="2:3" x14ac:dyDescent="0.25">
      <c r="B1255" s="8"/>
      <c r="C1255" s="8"/>
    </row>
    <row r="1256" spans="2:3" x14ac:dyDescent="0.25">
      <c r="B1256" s="8"/>
      <c r="C1256" s="8"/>
    </row>
    <row r="1257" spans="2:3" x14ac:dyDescent="0.25">
      <c r="B1257" s="8"/>
      <c r="C1257" s="8"/>
    </row>
    <row r="1258" spans="2:3" x14ac:dyDescent="0.25">
      <c r="B1258" s="8"/>
      <c r="C1258" s="8"/>
    </row>
    <row r="1259" spans="2:3" x14ac:dyDescent="0.25">
      <c r="B1259" s="8"/>
      <c r="C1259" s="8"/>
    </row>
    <row r="1260" spans="2:3" x14ac:dyDescent="0.25">
      <c r="B1260" s="8"/>
      <c r="C1260" s="8"/>
    </row>
    <row r="1261" spans="2:3" x14ac:dyDescent="0.25">
      <c r="B1261" s="8"/>
      <c r="C1261" s="8"/>
    </row>
    <row r="1262" spans="2:3" x14ac:dyDescent="0.25">
      <c r="B1262" s="8"/>
      <c r="C1262" s="8"/>
    </row>
    <row r="1263" spans="2:3" x14ac:dyDescent="0.25">
      <c r="B1263" s="8"/>
      <c r="C1263" s="8"/>
    </row>
    <row r="1264" spans="2:3" x14ac:dyDescent="0.25">
      <c r="B1264" s="8"/>
      <c r="C1264" s="8"/>
    </row>
    <row r="1265" spans="2:3" x14ac:dyDescent="0.25">
      <c r="B1265" s="8"/>
      <c r="C1265" s="8"/>
    </row>
    <row r="1266" spans="2:3" x14ac:dyDescent="0.25">
      <c r="B1266" s="8"/>
      <c r="C1266" s="8"/>
    </row>
    <row r="1267" spans="2:3" x14ac:dyDescent="0.25">
      <c r="B1267" s="8"/>
      <c r="C1267" s="8"/>
    </row>
    <row r="1268" spans="2:3" x14ac:dyDescent="0.25">
      <c r="B1268" s="8"/>
      <c r="C1268" s="8"/>
    </row>
    <row r="1269" spans="2:3" x14ac:dyDescent="0.25">
      <c r="B1269" s="8"/>
      <c r="C1269" s="8"/>
    </row>
    <row r="1270" spans="2:3" x14ac:dyDescent="0.25">
      <c r="B1270" s="8"/>
      <c r="C1270" s="8"/>
    </row>
    <row r="1271" spans="2:3" x14ac:dyDescent="0.25">
      <c r="B1271" s="8"/>
      <c r="C1271" s="8"/>
    </row>
    <row r="1272" spans="2:3" x14ac:dyDescent="0.25">
      <c r="B1272" s="8"/>
      <c r="C1272" s="8"/>
    </row>
    <row r="1273" spans="2:3" x14ac:dyDescent="0.25">
      <c r="B1273" s="8"/>
      <c r="C1273" s="8"/>
    </row>
    <row r="1274" spans="2:3" x14ac:dyDescent="0.25">
      <c r="B1274" s="8"/>
      <c r="C1274" s="8"/>
    </row>
    <row r="1275" spans="2:3" x14ac:dyDescent="0.25">
      <c r="B1275" s="8"/>
      <c r="C1275" s="8"/>
    </row>
    <row r="1276" spans="2:3" x14ac:dyDescent="0.25">
      <c r="B1276" s="8"/>
      <c r="C1276" s="8"/>
    </row>
    <row r="1277" spans="2:3" x14ac:dyDescent="0.25">
      <c r="B1277" s="8"/>
      <c r="C1277" s="8"/>
    </row>
    <row r="1278" spans="2:3" x14ac:dyDescent="0.25">
      <c r="B1278" s="8"/>
      <c r="C1278" s="8"/>
    </row>
    <row r="1279" spans="2:3" x14ac:dyDescent="0.25">
      <c r="B1279" s="8"/>
      <c r="C1279" s="8"/>
    </row>
    <row r="1280" spans="2:3" x14ac:dyDescent="0.25">
      <c r="B1280" s="8"/>
      <c r="C1280" s="8"/>
    </row>
    <row r="1281" spans="2:3" x14ac:dyDescent="0.25">
      <c r="B1281" s="8"/>
      <c r="C1281" s="8"/>
    </row>
    <row r="1282" spans="2:3" x14ac:dyDescent="0.25">
      <c r="B1282" s="8"/>
      <c r="C1282" s="8"/>
    </row>
    <row r="1283" spans="2:3" x14ac:dyDescent="0.25">
      <c r="B1283" s="8"/>
      <c r="C1283" s="8"/>
    </row>
    <row r="1284" spans="2:3" x14ac:dyDescent="0.25">
      <c r="B1284" s="8"/>
      <c r="C1284" s="8"/>
    </row>
    <row r="1285" spans="2:3" x14ac:dyDescent="0.25">
      <c r="B1285" s="8"/>
      <c r="C1285" s="8"/>
    </row>
    <row r="1286" spans="2:3" x14ac:dyDescent="0.25">
      <c r="B1286" s="8"/>
      <c r="C1286" s="8"/>
    </row>
    <row r="1287" spans="2:3" x14ac:dyDescent="0.25">
      <c r="B1287" s="8"/>
      <c r="C1287" s="8"/>
    </row>
    <row r="1288" spans="2:3" x14ac:dyDescent="0.25">
      <c r="B1288" s="8"/>
      <c r="C1288" s="8"/>
    </row>
    <row r="1289" spans="2:3" x14ac:dyDescent="0.25">
      <c r="B1289" s="8"/>
      <c r="C1289" s="8"/>
    </row>
    <row r="1290" spans="2:3" x14ac:dyDescent="0.25">
      <c r="B1290" s="8"/>
      <c r="C1290" s="8"/>
    </row>
    <row r="1291" spans="2:3" x14ac:dyDescent="0.25">
      <c r="B1291" s="8"/>
      <c r="C1291" s="8"/>
    </row>
    <row r="1292" spans="2:3" x14ac:dyDescent="0.25">
      <c r="B1292" s="8"/>
      <c r="C1292" s="8"/>
    </row>
    <row r="1293" spans="2:3" x14ac:dyDescent="0.25">
      <c r="B1293" s="8"/>
      <c r="C1293" s="8"/>
    </row>
    <row r="1294" spans="2:3" x14ac:dyDescent="0.25">
      <c r="B1294" s="8"/>
      <c r="C1294" s="8"/>
    </row>
    <row r="1295" spans="2:3" x14ac:dyDescent="0.25">
      <c r="B1295" s="8"/>
      <c r="C1295" s="8"/>
    </row>
    <row r="1296" spans="2:3" x14ac:dyDescent="0.25">
      <c r="B1296" s="8"/>
      <c r="C1296" s="8"/>
    </row>
    <row r="1297" spans="2:3" x14ac:dyDescent="0.25">
      <c r="B1297" s="8"/>
      <c r="C1297" s="8"/>
    </row>
    <row r="1298" spans="2:3" x14ac:dyDescent="0.25">
      <c r="B1298" s="8"/>
      <c r="C1298" s="8"/>
    </row>
    <row r="1299" spans="2:3" x14ac:dyDescent="0.25">
      <c r="B1299" s="8"/>
      <c r="C1299" s="8"/>
    </row>
    <row r="1300" spans="2:3" x14ac:dyDescent="0.25">
      <c r="B1300" s="8"/>
      <c r="C1300" s="8"/>
    </row>
    <row r="1301" spans="2:3" x14ac:dyDescent="0.25">
      <c r="B1301" s="8"/>
      <c r="C1301" s="8"/>
    </row>
    <row r="1302" spans="2:3" x14ac:dyDescent="0.25">
      <c r="B1302" s="8"/>
      <c r="C1302" s="8"/>
    </row>
    <row r="1303" spans="2:3" x14ac:dyDescent="0.25">
      <c r="B1303" s="8"/>
      <c r="C1303" s="8"/>
    </row>
    <row r="1304" spans="2:3" x14ac:dyDescent="0.25">
      <c r="B1304" s="8"/>
      <c r="C1304" s="8"/>
    </row>
    <row r="1305" spans="2:3" x14ac:dyDescent="0.25">
      <c r="B1305" s="8"/>
      <c r="C1305" s="8"/>
    </row>
    <row r="1306" spans="2:3" x14ac:dyDescent="0.25">
      <c r="B1306" s="8"/>
      <c r="C1306" s="8"/>
    </row>
    <row r="1307" spans="2:3" x14ac:dyDescent="0.25">
      <c r="B1307" s="8"/>
      <c r="C1307" s="8"/>
    </row>
    <row r="1308" spans="2:3" x14ac:dyDescent="0.25">
      <c r="B1308" s="8"/>
      <c r="C1308" s="8"/>
    </row>
    <row r="1309" spans="2:3" x14ac:dyDescent="0.25">
      <c r="B1309" s="8"/>
      <c r="C1309" s="8"/>
    </row>
    <row r="1310" spans="2:3" x14ac:dyDescent="0.25">
      <c r="B1310" s="8"/>
      <c r="C1310" s="8"/>
    </row>
    <row r="1311" spans="2:3" x14ac:dyDescent="0.25">
      <c r="B1311" s="8"/>
      <c r="C1311" s="8"/>
    </row>
    <row r="1312" spans="2:3" x14ac:dyDescent="0.25">
      <c r="B1312" s="8"/>
      <c r="C1312" s="8"/>
    </row>
    <row r="1313" spans="2:3" x14ac:dyDescent="0.25">
      <c r="B1313" s="8"/>
      <c r="C1313" s="8"/>
    </row>
    <row r="1314" spans="2:3" x14ac:dyDescent="0.25">
      <c r="B1314" s="8"/>
      <c r="C1314" s="8"/>
    </row>
    <row r="1315" spans="2:3" x14ac:dyDescent="0.25">
      <c r="B1315" s="8"/>
      <c r="C1315" s="8"/>
    </row>
    <row r="1316" spans="2:3" x14ac:dyDescent="0.25">
      <c r="B1316" s="8"/>
      <c r="C1316" s="8"/>
    </row>
    <row r="1317" spans="2:3" x14ac:dyDescent="0.25">
      <c r="B1317" s="8"/>
      <c r="C1317" s="8"/>
    </row>
    <row r="1318" spans="2:3" x14ac:dyDescent="0.25">
      <c r="B1318" s="8"/>
      <c r="C1318" s="8"/>
    </row>
    <row r="1319" spans="2:3" x14ac:dyDescent="0.25">
      <c r="B1319" s="8"/>
      <c r="C1319" s="8"/>
    </row>
    <row r="1320" spans="2:3" x14ac:dyDescent="0.25">
      <c r="B1320" s="8"/>
      <c r="C1320" s="8"/>
    </row>
    <row r="1321" spans="2:3" x14ac:dyDescent="0.25">
      <c r="B1321" s="8"/>
      <c r="C1321" s="8"/>
    </row>
    <row r="1322" spans="2:3" x14ac:dyDescent="0.25">
      <c r="B1322" s="8"/>
      <c r="C1322" s="8"/>
    </row>
    <row r="1323" spans="2:3" x14ac:dyDescent="0.25">
      <c r="B1323" s="8"/>
      <c r="C1323" s="8"/>
    </row>
    <row r="1324" spans="2:3" x14ac:dyDescent="0.25">
      <c r="B1324" s="8"/>
      <c r="C1324" s="8"/>
    </row>
    <row r="1325" spans="2:3" x14ac:dyDescent="0.25">
      <c r="B1325" s="8"/>
      <c r="C1325" s="8"/>
    </row>
    <row r="1326" spans="2:3" x14ac:dyDescent="0.25">
      <c r="B1326" s="8"/>
      <c r="C1326" s="8"/>
    </row>
    <row r="1327" spans="2:3" x14ac:dyDescent="0.25">
      <c r="B1327" s="8"/>
      <c r="C1327" s="8"/>
    </row>
    <row r="1328" spans="2:3" x14ac:dyDescent="0.25">
      <c r="B1328" s="8"/>
      <c r="C1328" s="8"/>
    </row>
    <row r="1329" spans="2:3" x14ac:dyDescent="0.25">
      <c r="B1329" s="8"/>
      <c r="C1329" s="8"/>
    </row>
    <row r="1330" spans="2:3" x14ac:dyDescent="0.25">
      <c r="B1330" s="8"/>
      <c r="C1330" s="8"/>
    </row>
    <row r="1331" spans="2:3" x14ac:dyDescent="0.25">
      <c r="B1331" s="8"/>
      <c r="C1331" s="8"/>
    </row>
    <row r="1332" spans="2:3" x14ac:dyDescent="0.25">
      <c r="B1332" s="8"/>
      <c r="C1332" s="8"/>
    </row>
    <row r="1333" spans="2:3" x14ac:dyDescent="0.25">
      <c r="B1333" s="8"/>
      <c r="C1333" s="8"/>
    </row>
    <row r="1334" spans="2:3" x14ac:dyDescent="0.25">
      <c r="B1334" s="8"/>
      <c r="C1334" s="8"/>
    </row>
    <row r="1335" spans="2:3" x14ac:dyDescent="0.25">
      <c r="B1335" s="8"/>
      <c r="C1335" s="8"/>
    </row>
    <row r="1336" spans="2:3" x14ac:dyDescent="0.25">
      <c r="B1336" s="8"/>
      <c r="C1336" s="8"/>
    </row>
    <row r="1337" spans="2:3" x14ac:dyDescent="0.25">
      <c r="B1337" s="8"/>
      <c r="C1337" s="8"/>
    </row>
    <row r="1338" spans="2:3" x14ac:dyDescent="0.25">
      <c r="B1338" s="8"/>
      <c r="C1338" s="8"/>
    </row>
    <row r="1339" spans="2:3" x14ac:dyDescent="0.25">
      <c r="B1339" s="8"/>
      <c r="C1339" s="8"/>
    </row>
    <row r="1340" spans="2:3" x14ac:dyDescent="0.25">
      <c r="B1340" s="8"/>
      <c r="C1340" s="8"/>
    </row>
    <row r="1341" spans="2:3" x14ac:dyDescent="0.25">
      <c r="B1341" s="8"/>
      <c r="C1341" s="8"/>
    </row>
    <row r="1342" spans="2:3" x14ac:dyDescent="0.25">
      <c r="B1342" s="8"/>
      <c r="C1342" s="8"/>
    </row>
    <row r="1343" spans="2:3" x14ac:dyDescent="0.25">
      <c r="B1343" s="8"/>
      <c r="C1343" s="8"/>
    </row>
    <row r="1344" spans="2:3" x14ac:dyDescent="0.25">
      <c r="B1344" s="8"/>
      <c r="C1344" s="8"/>
    </row>
    <row r="1345" spans="2:3" x14ac:dyDescent="0.25">
      <c r="B1345" s="8"/>
      <c r="C1345" s="8"/>
    </row>
    <row r="1346" spans="2:3" x14ac:dyDescent="0.25">
      <c r="B1346" s="8"/>
      <c r="C1346" s="8"/>
    </row>
    <row r="1347" spans="2:3" x14ac:dyDescent="0.25">
      <c r="B1347" s="8"/>
      <c r="C1347" s="8"/>
    </row>
    <row r="1348" spans="2:3" x14ac:dyDescent="0.25">
      <c r="B1348" s="8"/>
      <c r="C1348" s="8"/>
    </row>
    <row r="1349" spans="2:3" x14ac:dyDescent="0.25">
      <c r="B1349" s="8"/>
      <c r="C1349" s="8"/>
    </row>
    <row r="1350" spans="2:3" x14ac:dyDescent="0.25">
      <c r="B1350" s="8"/>
      <c r="C1350" s="8"/>
    </row>
    <row r="1351" spans="2:3" x14ac:dyDescent="0.25">
      <c r="B1351" s="8"/>
      <c r="C1351" s="8"/>
    </row>
    <row r="1352" spans="2:3" x14ac:dyDescent="0.25">
      <c r="B1352" s="8"/>
      <c r="C1352" s="8"/>
    </row>
    <row r="1353" spans="2:3" x14ac:dyDescent="0.25">
      <c r="B1353" s="8"/>
      <c r="C1353" s="8"/>
    </row>
    <row r="1354" spans="2:3" x14ac:dyDescent="0.25">
      <c r="B1354" s="8"/>
      <c r="C1354" s="8"/>
    </row>
    <row r="1355" spans="2:3" x14ac:dyDescent="0.25">
      <c r="B1355" s="8"/>
      <c r="C1355" s="8"/>
    </row>
    <row r="1356" spans="2:3" x14ac:dyDescent="0.25">
      <c r="B1356" s="8"/>
      <c r="C1356" s="8"/>
    </row>
    <row r="1357" spans="2:3" x14ac:dyDescent="0.25">
      <c r="B1357" s="8"/>
      <c r="C1357" s="8"/>
    </row>
    <row r="1358" spans="2:3" x14ac:dyDescent="0.25">
      <c r="B1358" s="8"/>
      <c r="C1358" s="8"/>
    </row>
    <row r="1359" spans="2:3" x14ac:dyDescent="0.25">
      <c r="B1359" s="8"/>
      <c r="C1359" s="8"/>
    </row>
    <row r="1360" spans="2:3" x14ac:dyDescent="0.25">
      <c r="B1360" s="8"/>
      <c r="C1360" s="8"/>
    </row>
    <row r="1361" spans="2:3" x14ac:dyDescent="0.25">
      <c r="B1361" s="8"/>
      <c r="C1361" s="8"/>
    </row>
    <row r="1362" spans="2:3" x14ac:dyDescent="0.25">
      <c r="B1362" s="8"/>
      <c r="C1362" s="8"/>
    </row>
    <row r="1363" spans="2:3" x14ac:dyDescent="0.25">
      <c r="B1363" s="8"/>
      <c r="C1363" s="8"/>
    </row>
    <row r="1364" spans="2:3" x14ac:dyDescent="0.25">
      <c r="B1364" s="8"/>
      <c r="C1364" s="8"/>
    </row>
    <row r="1365" spans="2:3" x14ac:dyDescent="0.25">
      <c r="B1365" s="8"/>
      <c r="C1365" s="8"/>
    </row>
    <row r="1366" spans="2:3" x14ac:dyDescent="0.25">
      <c r="B1366" s="8"/>
      <c r="C1366" s="8"/>
    </row>
    <row r="1367" spans="2:3" x14ac:dyDescent="0.25">
      <c r="B1367" s="8"/>
      <c r="C1367" s="8"/>
    </row>
    <row r="1368" spans="2:3" x14ac:dyDescent="0.25">
      <c r="B1368" s="8"/>
      <c r="C1368" s="8"/>
    </row>
    <row r="1369" spans="2:3" x14ac:dyDescent="0.25">
      <c r="B1369" s="8"/>
      <c r="C1369" s="8"/>
    </row>
    <row r="1370" spans="2:3" x14ac:dyDescent="0.25">
      <c r="B1370" s="8"/>
      <c r="C1370" s="8"/>
    </row>
    <row r="1371" spans="2:3" x14ac:dyDescent="0.25">
      <c r="B1371" s="8"/>
      <c r="C1371" s="8"/>
    </row>
    <row r="1372" spans="2:3" x14ac:dyDescent="0.25">
      <c r="B1372" s="8"/>
      <c r="C1372" s="8"/>
    </row>
    <row r="1373" spans="2:3" x14ac:dyDescent="0.25">
      <c r="B1373" s="8"/>
      <c r="C1373" s="8"/>
    </row>
    <row r="1374" spans="2:3" x14ac:dyDescent="0.25">
      <c r="B1374" s="8"/>
      <c r="C1374" s="8"/>
    </row>
    <row r="1375" spans="2:3" x14ac:dyDescent="0.25">
      <c r="B1375" s="8"/>
      <c r="C1375" s="8"/>
    </row>
    <row r="1376" spans="2:3" x14ac:dyDescent="0.25">
      <c r="B1376" s="8"/>
      <c r="C1376" s="8"/>
    </row>
    <row r="1377" spans="2:3" x14ac:dyDescent="0.25">
      <c r="B1377" s="8"/>
      <c r="C1377" s="8"/>
    </row>
    <row r="1378" spans="2:3" x14ac:dyDescent="0.25">
      <c r="B1378" s="8"/>
      <c r="C1378" s="8"/>
    </row>
    <row r="1379" spans="2:3" x14ac:dyDescent="0.25">
      <c r="B1379" s="8"/>
      <c r="C1379" s="8"/>
    </row>
    <row r="1380" spans="2:3" x14ac:dyDescent="0.25">
      <c r="B1380" s="8"/>
      <c r="C1380" s="8"/>
    </row>
    <row r="1381" spans="2:3" x14ac:dyDescent="0.25">
      <c r="B1381" s="8"/>
      <c r="C1381" s="8"/>
    </row>
    <row r="1382" spans="2:3" x14ac:dyDescent="0.25">
      <c r="B1382" s="8"/>
      <c r="C1382" s="8"/>
    </row>
    <row r="1383" spans="2:3" x14ac:dyDescent="0.25">
      <c r="B1383" s="8"/>
      <c r="C1383" s="8"/>
    </row>
    <row r="1384" spans="2:3" x14ac:dyDescent="0.25">
      <c r="B1384" s="8"/>
      <c r="C1384" s="8"/>
    </row>
    <row r="1385" spans="2:3" x14ac:dyDescent="0.25">
      <c r="B1385" s="8"/>
      <c r="C1385" s="8"/>
    </row>
    <row r="1386" spans="2:3" x14ac:dyDescent="0.25">
      <c r="B1386" s="8"/>
      <c r="C1386" s="8"/>
    </row>
    <row r="1387" spans="2:3" x14ac:dyDescent="0.25">
      <c r="B1387" s="8"/>
      <c r="C1387" s="8"/>
    </row>
    <row r="1388" spans="2:3" x14ac:dyDescent="0.25">
      <c r="B1388" s="8"/>
      <c r="C1388" s="8"/>
    </row>
    <row r="1389" spans="2:3" x14ac:dyDescent="0.25">
      <c r="B1389" s="8"/>
      <c r="C1389" s="8"/>
    </row>
    <row r="1390" spans="2:3" x14ac:dyDescent="0.25">
      <c r="B1390" s="8"/>
      <c r="C1390" s="8"/>
    </row>
    <row r="1391" spans="2:3" x14ac:dyDescent="0.25">
      <c r="B1391" s="8"/>
      <c r="C1391" s="8"/>
    </row>
    <row r="1392" spans="2:3" x14ac:dyDescent="0.25">
      <c r="B1392" s="8"/>
      <c r="C1392" s="8"/>
    </row>
    <row r="1393" spans="2:3" x14ac:dyDescent="0.25">
      <c r="B1393" s="8"/>
      <c r="C1393" s="8"/>
    </row>
    <row r="1394" spans="2:3" x14ac:dyDescent="0.25">
      <c r="B1394" s="8"/>
      <c r="C1394" s="8"/>
    </row>
    <row r="1395" spans="2:3" x14ac:dyDescent="0.25">
      <c r="B1395" s="8"/>
      <c r="C1395" s="8"/>
    </row>
    <row r="1396" spans="2:3" x14ac:dyDescent="0.25">
      <c r="B1396" s="8"/>
      <c r="C1396" s="8"/>
    </row>
    <row r="1397" spans="2:3" x14ac:dyDescent="0.25">
      <c r="B1397" s="8"/>
      <c r="C1397" s="8"/>
    </row>
    <row r="1398" spans="2:3" x14ac:dyDescent="0.25">
      <c r="B1398" s="8"/>
      <c r="C1398" s="8"/>
    </row>
    <row r="1399" spans="2:3" x14ac:dyDescent="0.25">
      <c r="B1399" s="8"/>
      <c r="C1399" s="8"/>
    </row>
    <row r="1400" spans="2:3" x14ac:dyDescent="0.25">
      <c r="B1400" s="8"/>
      <c r="C1400" s="8"/>
    </row>
    <row r="1401" spans="2:3" x14ac:dyDescent="0.25">
      <c r="B1401" s="8"/>
      <c r="C1401" s="8"/>
    </row>
    <row r="1402" spans="2:3" x14ac:dyDescent="0.25">
      <c r="B1402" s="8"/>
      <c r="C1402" s="8"/>
    </row>
    <row r="1403" spans="2:3" x14ac:dyDescent="0.25">
      <c r="B1403" s="8"/>
      <c r="C1403" s="8"/>
    </row>
    <row r="1404" spans="2:3" x14ac:dyDescent="0.25">
      <c r="B1404" s="8"/>
      <c r="C1404" s="8"/>
    </row>
    <row r="1405" spans="2:3" x14ac:dyDescent="0.25">
      <c r="B1405" s="8"/>
      <c r="C1405" s="8"/>
    </row>
    <row r="1406" spans="2:3" x14ac:dyDescent="0.25">
      <c r="B1406" s="8"/>
      <c r="C1406" s="8"/>
    </row>
    <row r="1407" spans="2:3" x14ac:dyDescent="0.25">
      <c r="B1407" s="8"/>
      <c r="C1407" s="8"/>
    </row>
    <row r="1408" spans="2:3" x14ac:dyDescent="0.25">
      <c r="B1408" s="8"/>
      <c r="C1408" s="8"/>
    </row>
    <row r="1409" spans="2:3" x14ac:dyDescent="0.25">
      <c r="B1409" s="8"/>
      <c r="C1409" s="8"/>
    </row>
    <row r="1410" spans="2:3" x14ac:dyDescent="0.25">
      <c r="B1410" s="8"/>
      <c r="C1410" s="8"/>
    </row>
    <row r="1411" spans="2:3" x14ac:dyDescent="0.25">
      <c r="B1411" s="8"/>
      <c r="C1411" s="8"/>
    </row>
    <row r="1412" spans="2:3" x14ac:dyDescent="0.25">
      <c r="B1412" s="8"/>
      <c r="C1412" s="8"/>
    </row>
    <row r="1413" spans="2:3" x14ac:dyDescent="0.25">
      <c r="B1413" s="8"/>
      <c r="C1413" s="8"/>
    </row>
    <row r="1414" spans="2:3" x14ac:dyDescent="0.25">
      <c r="B1414" s="8"/>
      <c r="C1414" s="8"/>
    </row>
    <row r="1415" spans="2:3" x14ac:dyDescent="0.25">
      <c r="B1415" s="8"/>
      <c r="C1415" s="8"/>
    </row>
    <row r="1416" spans="2:3" x14ac:dyDescent="0.25">
      <c r="B1416" s="8"/>
      <c r="C1416" s="8"/>
    </row>
    <row r="1417" spans="2:3" x14ac:dyDescent="0.25">
      <c r="B1417" s="8"/>
      <c r="C1417" s="8"/>
    </row>
    <row r="1418" spans="2:3" x14ac:dyDescent="0.25">
      <c r="B1418" s="8"/>
      <c r="C1418" s="8"/>
    </row>
    <row r="1419" spans="2:3" x14ac:dyDescent="0.25">
      <c r="B1419" s="8"/>
      <c r="C1419" s="8"/>
    </row>
    <row r="1420" spans="2:3" x14ac:dyDescent="0.25">
      <c r="B1420" s="8"/>
      <c r="C1420" s="8"/>
    </row>
    <row r="1421" spans="2:3" x14ac:dyDescent="0.25">
      <c r="B1421" s="8"/>
      <c r="C1421" s="8"/>
    </row>
    <row r="1422" spans="2:3" x14ac:dyDescent="0.25">
      <c r="B1422" s="8"/>
      <c r="C1422" s="8"/>
    </row>
    <row r="1423" spans="2:3" x14ac:dyDescent="0.25">
      <c r="B1423" s="8"/>
      <c r="C1423" s="8"/>
    </row>
    <row r="1424" spans="2:3" x14ac:dyDescent="0.25">
      <c r="B1424" s="8"/>
      <c r="C1424" s="8"/>
    </row>
    <row r="1425" spans="2:3" x14ac:dyDescent="0.25">
      <c r="B1425" s="8"/>
      <c r="C1425" s="8"/>
    </row>
    <row r="1426" spans="2:3" x14ac:dyDescent="0.25">
      <c r="B1426" s="8"/>
      <c r="C1426" s="8"/>
    </row>
    <row r="1427" spans="2:3" x14ac:dyDescent="0.25">
      <c r="B1427" s="8"/>
      <c r="C1427" s="8"/>
    </row>
    <row r="1428" spans="2:3" x14ac:dyDescent="0.25">
      <c r="B1428" s="8"/>
      <c r="C1428" s="8"/>
    </row>
    <row r="1429" spans="2:3" x14ac:dyDescent="0.25">
      <c r="B1429" s="8"/>
      <c r="C1429" s="8"/>
    </row>
    <row r="1430" spans="2:3" x14ac:dyDescent="0.25">
      <c r="B1430" s="8"/>
      <c r="C1430" s="8"/>
    </row>
    <row r="1431" spans="2:3" x14ac:dyDescent="0.25">
      <c r="B1431" s="8"/>
      <c r="C1431" s="8"/>
    </row>
    <row r="1432" spans="2:3" x14ac:dyDescent="0.25">
      <c r="B1432" s="8"/>
      <c r="C1432" s="8"/>
    </row>
    <row r="1433" spans="2:3" x14ac:dyDescent="0.25">
      <c r="B1433" s="8"/>
      <c r="C1433" s="8"/>
    </row>
    <row r="1434" spans="2:3" x14ac:dyDescent="0.25">
      <c r="B1434" s="8"/>
      <c r="C1434" s="8"/>
    </row>
    <row r="1435" spans="2:3" x14ac:dyDescent="0.25">
      <c r="B1435" s="8"/>
      <c r="C1435" s="8"/>
    </row>
    <row r="1436" spans="2:3" x14ac:dyDescent="0.25">
      <c r="B1436" s="8"/>
      <c r="C1436" s="8"/>
    </row>
    <row r="1437" spans="2:3" x14ac:dyDescent="0.25">
      <c r="B1437" s="8"/>
      <c r="C1437" s="8"/>
    </row>
    <row r="1438" spans="2:3" x14ac:dyDescent="0.25">
      <c r="B1438" s="8"/>
      <c r="C1438" s="8"/>
    </row>
    <row r="1439" spans="2:3" x14ac:dyDescent="0.25">
      <c r="B1439" s="8"/>
      <c r="C1439" s="8"/>
    </row>
    <row r="1440" spans="2:3" x14ac:dyDescent="0.25">
      <c r="B1440" s="8"/>
      <c r="C1440" s="8"/>
    </row>
    <row r="1441" spans="2:3" x14ac:dyDescent="0.25">
      <c r="B1441" s="8"/>
      <c r="C1441" s="8"/>
    </row>
    <row r="1442" spans="2:3" x14ac:dyDescent="0.25">
      <c r="B1442" s="8"/>
      <c r="C1442" s="8"/>
    </row>
    <row r="1443" spans="2:3" x14ac:dyDescent="0.25">
      <c r="B1443" s="8"/>
      <c r="C1443" s="8"/>
    </row>
    <row r="1444" spans="2:3" x14ac:dyDescent="0.25">
      <c r="B1444" s="8"/>
      <c r="C1444" s="8"/>
    </row>
    <row r="1445" spans="2:3" x14ac:dyDescent="0.25">
      <c r="B1445" s="8"/>
      <c r="C1445" s="8"/>
    </row>
    <row r="1446" spans="2:3" x14ac:dyDescent="0.25">
      <c r="B1446" s="8"/>
      <c r="C1446" s="8"/>
    </row>
    <row r="1447" spans="2:3" x14ac:dyDescent="0.25">
      <c r="B1447" s="8"/>
      <c r="C1447" s="8"/>
    </row>
    <row r="1448" spans="2:3" x14ac:dyDescent="0.25">
      <c r="B1448" s="8"/>
      <c r="C1448" s="8"/>
    </row>
    <row r="1449" spans="2:3" x14ac:dyDescent="0.25">
      <c r="B1449" s="8"/>
      <c r="C1449" s="8"/>
    </row>
    <row r="1450" spans="2:3" x14ac:dyDescent="0.25">
      <c r="B1450" s="8"/>
      <c r="C1450" s="8"/>
    </row>
    <row r="1451" spans="2:3" x14ac:dyDescent="0.25">
      <c r="B1451" s="8"/>
      <c r="C1451" s="8"/>
    </row>
    <row r="1452" spans="2:3" x14ac:dyDescent="0.25">
      <c r="B1452" s="8"/>
      <c r="C1452" s="8"/>
    </row>
    <row r="1453" spans="2:3" x14ac:dyDescent="0.25">
      <c r="B1453" s="8"/>
      <c r="C1453" s="8"/>
    </row>
    <row r="1454" spans="2:3" x14ac:dyDescent="0.25">
      <c r="B1454" s="8"/>
      <c r="C1454" s="8"/>
    </row>
    <row r="1455" spans="2:3" x14ac:dyDescent="0.25">
      <c r="B1455" s="8"/>
      <c r="C1455" s="8"/>
    </row>
    <row r="1456" spans="2:3" x14ac:dyDescent="0.25">
      <c r="B1456" s="8"/>
      <c r="C1456" s="8"/>
    </row>
    <row r="1457" spans="2:3" x14ac:dyDescent="0.25">
      <c r="B1457" s="8"/>
      <c r="C1457" s="8"/>
    </row>
    <row r="1458" spans="2:3" x14ac:dyDescent="0.25">
      <c r="B1458" s="8"/>
      <c r="C1458" s="8"/>
    </row>
    <row r="1459" spans="2:3" x14ac:dyDescent="0.25">
      <c r="B1459" s="8"/>
      <c r="C1459" s="8"/>
    </row>
    <row r="1460" spans="2:3" x14ac:dyDescent="0.25">
      <c r="B1460" s="8"/>
      <c r="C1460" s="8"/>
    </row>
    <row r="1461" spans="2:3" x14ac:dyDescent="0.25">
      <c r="B1461" s="8"/>
      <c r="C1461" s="8"/>
    </row>
    <row r="1462" spans="2:3" x14ac:dyDescent="0.25">
      <c r="B1462" s="8"/>
      <c r="C1462" s="8"/>
    </row>
    <row r="1463" spans="2:3" x14ac:dyDescent="0.25">
      <c r="B1463" s="8"/>
      <c r="C1463" s="8"/>
    </row>
    <row r="1464" spans="2:3" x14ac:dyDescent="0.25">
      <c r="B1464" s="8"/>
      <c r="C1464" s="8"/>
    </row>
    <row r="1465" spans="2:3" x14ac:dyDescent="0.25">
      <c r="B1465" s="8"/>
      <c r="C1465" s="8"/>
    </row>
    <row r="1466" spans="2:3" x14ac:dyDescent="0.25">
      <c r="B1466" s="8"/>
      <c r="C1466" s="8"/>
    </row>
    <row r="1467" spans="2:3" x14ac:dyDescent="0.25">
      <c r="B1467" s="8"/>
      <c r="C1467" s="8"/>
    </row>
    <row r="1468" spans="2:3" x14ac:dyDescent="0.25">
      <c r="B1468" s="8"/>
      <c r="C1468" s="8"/>
    </row>
    <row r="1469" spans="2:3" x14ac:dyDescent="0.25">
      <c r="B1469" s="8"/>
      <c r="C1469" s="8"/>
    </row>
    <row r="1470" spans="2:3" x14ac:dyDescent="0.25">
      <c r="B1470" s="8"/>
      <c r="C1470" s="8"/>
    </row>
    <row r="1471" spans="2:3" x14ac:dyDescent="0.25">
      <c r="B1471" s="8"/>
      <c r="C1471" s="8"/>
    </row>
    <row r="1472" spans="2:3" x14ac:dyDescent="0.25">
      <c r="B1472" s="8"/>
      <c r="C1472" s="8"/>
    </row>
    <row r="1473" spans="2:3" x14ac:dyDescent="0.25">
      <c r="B1473" s="8"/>
      <c r="C1473" s="8"/>
    </row>
    <row r="1474" spans="2:3" x14ac:dyDescent="0.25">
      <c r="B1474" s="8"/>
      <c r="C1474" s="8"/>
    </row>
    <row r="1475" spans="2:3" x14ac:dyDescent="0.25">
      <c r="B1475" s="8"/>
      <c r="C1475" s="8"/>
    </row>
    <row r="1476" spans="2:3" x14ac:dyDescent="0.25">
      <c r="B1476" s="8"/>
      <c r="C1476" s="8"/>
    </row>
    <row r="1477" spans="2:3" x14ac:dyDescent="0.25">
      <c r="B1477" s="8"/>
      <c r="C1477" s="8"/>
    </row>
    <row r="1478" spans="2:3" x14ac:dyDescent="0.25">
      <c r="B1478" s="8"/>
      <c r="C1478" s="8"/>
    </row>
    <row r="1479" spans="2:3" x14ac:dyDescent="0.25">
      <c r="B1479" s="8"/>
      <c r="C1479" s="8"/>
    </row>
    <row r="1480" spans="2:3" x14ac:dyDescent="0.25">
      <c r="B1480" s="8"/>
      <c r="C1480" s="8"/>
    </row>
    <row r="1481" spans="2:3" x14ac:dyDescent="0.25">
      <c r="B1481" s="8"/>
      <c r="C1481" s="8"/>
    </row>
    <row r="1482" spans="2:3" x14ac:dyDescent="0.25">
      <c r="B1482" s="8"/>
      <c r="C1482" s="8"/>
    </row>
    <row r="1483" spans="2:3" x14ac:dyDescent="0.25">
      <c r="B1483" s="8"/>
      <c r="C1483" s="8"/>
    </row>
    <row r="1484" spans="2:3" x14ac:dyDescent="0.25">
      <c r="B1484" s="8"/>
      <c r="C1484" s="8"/>
    </row>
    <row r="1485" spans="2:3" x14ac:dyDescent="0.25">
      <c r="B1485" s="8"/>
      <c r="C1485" s="8"/>
    </row>
    <row r="1486" spans="2:3" x14ac:dyDescent="0.25">
      <c r="B1486" s="8"/>
      <c r="C1486" s="8"/>
    </row>
    <row r="1487" spans="2:3" x14ac:dyDescent="0.25">
      <c r="B1487" s="8"/>
      <c r="C1487" s="8"/>
    </row>
    <row r="1488" spans="2:3" x14ac:dyDescent="0.25">
      <c r="B1488" s="8"/>
      <c r="C1488" s="8"/>
    </row>
    <row r="1489" spans="2:3" x14ac:dyDescent="0.25">
      <c r="B1489" s="8"/>
      <c r="C1489" s="8"/>
    </row>
    <row r="1490" spans="2:3" x14ac:dyDescent="0.25">
      <c r="B1490" s="8"/>
      <c r="C1490" s="8"/>
    </row>
    <row r="1491" spans="2:3" x14ac:dyDescent="0.25">
      <c r="B1491" s="8"/>
      <c r="C1491" s="8"/>
    </row>
    <row r="1492" spans="2:3" x14ac:dyDescent="0.25">
      <c r="B1492" s="8"/>
      <c r="C1492" s="8"/>
    </row>
    <row r="1493" spans="2:3" x14ac:dyDescent="0.25">
      <c r="B1493" s="8"/>
      <c r="C1493" s="8"/>
    </row>
    <row r="1494" spans="2:3" x14ac:dyDescent="0.25">
      <c r="B1494" s="8"/>
      <c r="C1494" s="8"/>
    </row>
    <row r="1495" spans="2:3" x14ac:dyDescent="0.25">
      <c r="B1495" s="8"/>
      <c r="C1495" s="8"/>
    </row>
    <row r="1496" spans="2:3" x14ac:dyDescent="0.25">
      <c r="B1496" s="8"/>
      <c r="C1496" s="8"/>
    </row>
    <row r="1497" spans="2:3" x14ac:dyDescent="0.25">
      <c r="B1497" s="8"/>
      <c r="C1497" s="8"/>
    </row>
    <row r="1498" spans="2:3" x14ac:dyDescent="0.25">
      <c r="B1498" s="8"/>
      <c r="C1498" s="8"/>
    </row>
    <row r="1499" spans="2:3" x14ac:dyDescent="0.25">
      <c r="B1499" s="8"/>
      <c r="C1499" s="8"/>
    </row>
    <row r="1500" spans="2:3" x14ac:dyDescent="0.25">
      <c r="B1500" s="8"/>
      <c r="C1500" s="8"/>
    </row>
    <row r="1501" spans="2:3" x14ac:dyDescent="0.25">
      <c r="B1501" s="8"/>
      <c r="C1501" s="8"/>
    </row>
    <row r="1502" spans="2:3" x14ac:dyDescent="0.25">
      <c r="B1502" s="8"/>
      <c r="C1502" s="8"/>
    </row>
    <row r="1503" spans="2:3" x14ac:dyDescent="0.25">
      <c r="B1503" s="8"/>
      <c r="C1503" s="8"/>
    </row>
    <row r="1504" spans="2:3" x14ac:dyDescent="0.25">
      <c r="B1504" s="8"/>
      <c r="C1504" s="8"/>
    </row>
    <row r="1505" spans="2:3" x14ac:dyDescent="0.25">
      <c r="B1505" s="8"/>
      <c r="C1505" s="8"/>
    </row>
    <row r="1506" spans="2:3" x14ac:dyDescent="0.25">
      <c r="B1506" s="8"/>
      <c r="C1506" s="8"/>
    </row>
    <row r="1507" spans="2:3" x14ac:dyDescent="0.25">
      <c r="B1507" s="8"/>
      <c r="C1507" s="8"/>
    </row>
    <row r="1508" spans="2:3" x14ac:dyDescent="0.25">
      <c r="B1508" s="8"/>
      <c r="C1508" s="8"/>
    </row>
    <row r="1509" spans="2:3" x14ac:dyDescent="0.25">
      <c r="B1509" s="8"/>
      <c r="C1509" s="8"/>
    </row>
    <row r="1510" spans="2:3" x14ac:dyDescent="0.25">
      <c r="B1510" s="8"/>
      <c r="C1510" s="8"/>
    </row>
    <row r="1511" spans="2:3" x14ac:dyDescent="0.25">
      <c r="B1511" s="8"/>
      <c r="C1511" s="8"/>
    </row>
    <row r="1512" spans="2:3" x14ac:dyDescent="0.25">
      <c r="B1512" s="8"/>
      <c r="C1512" s="8"/>
    </row>
    <row r="1513" spans="2:3" x14ac:dyDescent="0.25">
      <c r="B1513" s="8"/>
      <c r="C1513" s="8"/>
    </row>
    <row r="1514" spans="2:3" x14ac:dyDescent="0.25">
      <c r="B1514" s="8"/>
      <c r="C1514" s="8"/>
    </row>
    <row r="1515" spans="2:3" x14ac:dyDescent="0.25">
      <c r="B1515" s="8"/>
      <c r="C1515" s="8"/>
    </row>
    <row r="1516" spans="2:3" x14ac:dyDescent="0.25">
      <c r="B1516" s="8"/>
      <c r="C1516" s="8"/>
    </row>
    <row r="1517" spans="2:3" x14ac:dyDescent="0.25">
      <c r="B1517" s="8"/>
      <c r="C1517" s="8"/>
    </row>
    <row r="1518" spans="2:3" x14ac:dyDescent="0.25">
      <c r="B1518" s="8"/>
      <c r="C1518" s="8"/>
    </row>
    <row r="1519" spans="2:3" x14ac:dyDescent="0.25">
      <c r="B1519" s="8"/>
      <c r="C1519" s="8"/>
    </row>
    <row r="1520" spans="2:3" x14ac:dyDescent="0.25">
      <c r="B1520" s="8"/>
      <c r="C1520" s="8"/>
    </row>
    <row r="1521" spans="2:3" x14ac:dyDescent="0.25">
      <c r="B1521" s="8"/>
      <c r="C1521" s="8"/>
    </row>
    <row r="1522" spans="2:3" x14ac:dyDescent="0.25">
      <c r="B1522" s="8"/>
      <c r="C1522" s="8"/>
    </row>
    <row r="1523" spans="2:3" x14ac:dyDescent="0.25">
      <c r="B1523" s="8"/>
      <c r="C1523" s="8"/>
    </row>
    <row r="1524" spans="2:3" x14ac:dyDescent="0.25">
      <c r="B1524" s="8"/>
      <c r="C1524" s="8"/>
    </row>
    <row r="1525" spans="2:3" x14ac:dyDescent="0.25">
      <c r="B1525" s="8"/>
      <c r="C1525" s="8"/>
    </row>
    <row r="1526" spans="2:3" x14ac:dyDescent="0.25">
      <c r="B1526" s="8"/>
      <c r="C1526" s="8"/>
    </row>
    <row r="1527" spans="2:3" x14ac:dyDescent="0.25">
      <c r="B1527" s="8"/>
      <c r="C1527" s="8"/>
    </row>
    <row r="1528" spans="2:3" x14ac:dyDescent="0.25">
      <c r="B1528" s="8"/>
      <c r="C1528" s="8"/>
    </row>
    <row r="1529" spans="2:3" x14ac:dyDescent="0.25">
      <c r="B1529" s="8"/>
      <c r="C1529" s="8"/>
    </row>
    <row r="1530" spans="2:3" x14ac:dyDescent="0.25">
      <c r="B1530" s="8"/>
      <c r="C1530" s="8"/>
    </row>
    <row r="1531" spans="2:3" x14ac:dyDescent="0.25">
      <c r="B1531" s="8"/>
      <c r="C1531" s="8"/>
    </row>
    <row r="1532" spans="2:3" x14ac:dyDescent="0.25">
      <c r="B1532" s="8"/>
      <c r="C1532" s="8"/>
    </row>
    <row r="1533" spans="2:3" x14ac:dyDescent="0.25">
      <c r="B1533" s="8"/>
      <c r="C1533" s="8"/>
    </row>
    <row r="1534" spans="2:3" x14ac:dyDescent="0.25">
      <c r="B1534" s="8"/>
      <c r="C1534" s="8"/>
    </row>
    <row r="1535" spans="2:3" x14ac:dyDescent="0.25">
      <c r="B1535" s="8"/>
      <c r="C1535" s="8"/>
    </row>
    <row r="1536" spans="2:3" x14ac:dyDescent="0.25">
      <c r="B1536" s="8"/>
      <c r="C1536" s="8"/>
    </row>
    <row r="1537" spans="2:3" x14ac:dyDescent="0.25">
      <c r="B1537" s="8"/>
      <c r="C1537" s="8"/>
    </row>
    <row r="1538" spans="2:3" x14ac:dyDescent="0.25">
      <c r="B1538" s="8"/>
      <c r="C1538" s="8"/>
    </row>
    <row r="1539" spans="2:3" x14ac:dyDescent="0.25">
      <c r="B1539" s="8"/>
      <c r="C1539" s="8"/>
    </row>
    <row r="1540" spans="2:3" x14ac:dyDescent="0.25">
      <c r="B1540" s="8"/>
      <c r="C1540" s="8"/>
    </row>
    <row r="1541" spans="2:3" x14ac:dyDescent="0.25">
      <c r="B1541" s="8"/>
      <c r="C1541" s="8"/>
    </row>
    <row r="1542" spans="2:3" x14ac:dyDescent="0.25">
      <c r="B1542" s="8"/>
      <c r="C1542" s="8"/>
    </row>
    <row r="1543" spans="2:3" x14ac:dyDescent="0.25">
      <c r="B1543" s="8"/>
      <c r="C1543" s="8"/>
    </row>
    <row r="1544" spans="2:3" x14ac:dyDescent="0.25">
      <c r="B1544" s="8"/>
      <c r="C1544" s="8"/>
    </row>
    <row r="1545" spans="2:3" x14ac:dyDescent="0.25">
      <c r="B1545" s="8"/>
      <c r="C1545" s="8"/>
    </row>
    <row r="1546" spans="2:3" x14ac:dyDescent="0.25">
      <c r="B1546" s="8"/>
      <c r="C1546" s="8"/>
    </row>
    <row r="1547" spans="2:3" x14ac:dyDescent="0.25">
      <c r="B1547" s="8"/>
      <c r="C1547" s="8"/>
    </row>
    <row r="1548" spans="2:3" x14ac:dyDescent="0.25">
      <c r="B1548" s="8"/>
      <c r="C1548" s="8"/>
    </row>
    <row r="1549" spans="2:3" x14ac:dyDescent="0.25">
      <c r="B1549" s="8"/>
      <c r="C1549" s="8"/>
    </row>
    <row r="1550" spans="2:3" x14ac:dyDescent="0.25">
      <c r="B1550" s="8"/>
      <c r="C1550" s="8"/>
    </row>
    <row r="1551" spans="2:3" x14ac:dyDescent="0.25">
      <c r="B1551" s="8"/>
      <c r="C1551" s="8"/>
    </row>
    <row r="1552" spans="2:3" x14ac:dyDescent="0.25">
      <c r="B1552" s="8"/>
      <c r="C1552" s="8"/>
    </row>
    <row r="1553" spans="2:3" x14ac:dyDescent="0.25">
      <c r="B1553" s="8"/>
      <c r="C1553" s="8"/>
    </row>
    <row r="1554" spans="2:3" x14ac:dyDescent="0.25">
      <c r="B1554" s="8"/>
      <c r="C1554" s="8"/>
    </row>
    <row r="1555" spans="2:3" x14ac:dyDescent="0.25">
      <c r="B1555" s="8"/>
      <c r="C1555" s="8"/>
    </row>
    <row r="1556" spans="2:3" x14ac:dyDescent="0.25">
      <c r="B1556" s="8"/>
      <c r="C1556" s="8"/>
    </row>
    <row r="1557" spans="2:3" x14ac:dyDescent="0.25">
      <c r="B1557" s="8"/>
      <c r="C1557" s="8"/>
    </row>
    <row r="1558" spans="2:3" x14ac:dyDescent="0.25">
      <c r="B1558" s="8"/>
      <c r="C1558" s="8"/>
    </row>
    <row r="1559" spans="2:3" x14ac:dyDescent="0.25">
      <c r="B1559" s="8"/>
      <c r="C1559" s="8"/>
    </row>
    <row r="1560" spans="2:3" x14ac:dyDescent="0.25">
      <c r="B1560" s="8"/>
      <c r="C1560" s="8"/>
    </row>
    <row r="1561" spans="2:3" x14ac:dyDescent="0.25">
      <c r="B1561" s="8"/>
      <c r="C1561" s="8"/>
    </row>
    <row r="1562" spans="2:3" x14ac:dyDescent="0.25">
      <c r="B1562" s="8"/>
      <c r="C1562" s="8"/>
    </row>
    <row r="1563" spans="2:3" x14ac:dyDescent="0.25">
      <c r="B1563" s="8"/>
      <c r="C1563" s="8"/>
    </row>
    <row r="1564" spans="2:3" x14ac:dyDescent="0.25">
      <c r="B1564" s="8"/>
      <c r="C1564" s="8"/>
    </row>
    <row r="1565" spans="2:3" x14ac:dyDescent="0.25">
      <c r="B1565" s="8"/>
      <c r="C1565" s="8"/>
    </row>
    <row r="1566" spans="2:3" x14ac:dyDescent="0.25">
      <c r="B1566" s="8"/>
      <c r="C1566" s="8"/>
    </row>
    <row r="1567" spans="2:3" x14ac:dyDescent="0.25">
      <c r="B1567" s="8"/>
      <c r="C1567" s="8"/>
    </row>
    <row r="1568" spans="2:3" x14ac:dyDescent="0.25">
      <c r="B1568" s="8"/>
      <c r="C1568" s="8"/>
    </row>
    <row r="1569" spans="2:3" x14ac:dyDescent="0.25">
      <c r="B1569" s="8"/>
      <c r="C1569" s="8"/>
    </row>
    <row r="1570" spans="2:3" x14ac:dyDescent="0.25">
      <c r="B1570" s="8"/>
      <c r="C1570" s="8"/>
    </row>
    <row r="1571" spans="2:3" x14ac:dyDescent="0.25">
      <c r="B1571" s="8"/>
      <c r="C1571" s="8"/>
    </row>
    <row r="1572" spans="2:3" x14ac:dyDescent="0.25">
      <c r="B1572" s="8"/>
      <c r="C1572" s="8"/>
    </row>
    <row r="1573" spans="2:3" x14ac:dyDescent="0.25">
      <c r="B1573" s="8"/>
      <c r="C1573" s="8"/>
    </row>
    <row r="1574" spans="2:3" x14ac:dyDescent="0.25">
      <c r="B1574" s="8"/>
      <c r="C1574" s="8"/>
    </row>
    <row r="1575" spans="2:3" x14ac:dyDescent="0.25">
      <c r="B1575" s="8"/>
      <c r="C1575" s="8"/>
    </row>
    <row r="1576" spans="2:3" x14ac:dyDescent="0.25">
      <c r="B1576" s="8"/>
      <c r="C1576" s="8"/>
    </row>
    <row r="1577" spans="2:3" x14ac:dyDescent="0.25">
      <c r="B1577" s="8"/>
      <c r="C1577" s="8"/>
    </row>
    <row r="1578" spans="2:3" x14ac:dyDescent="0.25">
      <c r="B1578" s="8"/>
      <c r="C1578" s="8"/>
    </row>
    <row r="1579" spans="2:3" x14ac:dyDescent="0.25">
      <c r="B1579" s="8"/>
      <c r="C1579" s="8"/>
    </row>
    <row r="1580" spans="2:3" x14ac:dyDescent="0.25">
      <c r="B1580" s="8"/>
      <c r="C1580" s="8"/>
    </row>
    <row r="1581" spans="2:3" x14ac:dyDescent="0.25">
      <c r="B1581" s="8"/>
      <c r="C1581" s="8"/>
    </row>
    <row r="1582" spans="2:3" x14ac:dyDescent="0.25">
      <c r="B1582" s="8"/>
      <c r="C1582" s="8"/>
    </row>
    <row r="1583" spans="2:3" x14ac:dyDescent="0.25">
      <c r="B1583" s="8"/>
      <c r="C1583" s="8"/>
    </row>
    <row r="1584" spans="2:3" x14ac:dyDescent="0.25">
      <c r="B1584" s="8"/>
      <c r="C1584" s="8"/>
    </row>
    <row r="1585" spans="2:3" x14ac:dyDescent="0.25">
      <c r="B1585" s="8"/>
      <c r="C1585" s="8"/>
    </row>
    <row r="1586" spans="2:3" x14ac:dyDescent="0.25">
      <c r="B1586" s="8"/>
      <c r="C1586" s="8"/>
    </row>
    <row r="1587" spans="2:3" x14ac:dyDescent="0.25">
      <c r="B1587" s="8"/>
      <c r="C1587" s="8"/>
    </row>
    <row r="1588" spans="2:3" x14ac:dyDescent="0.25">
      <c r="B1588" s="8"/>
      <c r="C1588" s="8"/>
    </row>
    <row r="1589" spans="2:3" x14ac:dyDescent="0.25">
      <c r="B1589" s="8"/>
      <c r="C1589" s="8"/>
    </row>
    <row r="1590" spans="2:3" x14ac:dyDescent="0.25">
      <c r="B1590" s="8"/>
      <c r="C1590" s="8"/>
    </row>
    <row r="1591" spans="2:3" x14ac:dyDescent="0.25">
      <c r="B1591" s="8"/>
      <c r="C1591" s="8"/>
    </row>
    <row r="1592" spans="2:3" x14ac:dyDescent="0.25">
      <c r="B1592" s="8"/>
      <c r="C1592" s="8"/>
    </row>
    <row r="1593" spans="2:3" x14ac:dyDescent="0.25">
      <c r="B1593" s="8"/>
      <c r="C1593" s="8"/>
    </row>
    <row r="1594" spans="2:3" x14ac:dyDescent="0.25">
      <c r="B1594" s="8"/>
      <c r="C1594" s="8"/>
    </row>
    <row r="1595" spans="2:3" x14ac:dyDescent="0.25">
      <c r="B1595" s="8"/>
      <c r="C1595" s="8"/>
    </row>
    <row r="1596" spans="2:3" x14ac:dyDescent="0.25">
      <c r="B1596" s="8"/>
      <c r="C1596" s="8"/>
    </row>
    <row r="1597" spans="2:3" x14ac:dyDescent="0.25">
      <c r="B1597" s="8"/>
      <c r="C1597" s="8"/>
    </row>
    <row r="1598" spans="2:3" x14ac:dyDescent="0.25">
      <c r="B1598" s="8"/>
      <c r="C1598" s="8"/>
    </row>
    <row r="1599" spans="2:3" x14ac:dyDescent="0.25">
      <c r="B1599" s="8"/>
      <c r="C1599" s="8"/>
    </row>
    <row r="1600" spans="2:3" x14ac:dyDescent="0.25">
      <c r="B1600" s="8"/>
      <c r="C1600" s="8"/>
    </row>
    <row r="1601" spans="2:3" x14ac:dyDescent="0.25">
      <c r="B1601" s="8"/>
      <c r="C1601" s="8"/>
    </row>
    <row r="1602" spans="2:3" x14ac:dyDescent="0.25">
      <c r="B1602" s="8"/>
      <c r="C1602" s="8"/>
    </row>
    <row r="1603" spans="2:3" x14ac:dyDescent="0.25">
      <c r="B1603" s="8"/>
      <c r="C1603" s="8"/>
    </row>
    <row r="1604" spans="2:3" x14ac:dyDescent="0.25">
      <c r="B1604" s="8"/>
      <c r="C1604" s="8"/>
    </row>
    <row r="1605" spans="2:3" x14ac:dyDescent="0.25">
      <c r="B1605" s="8"/>
      <c r="C1605" s="8"/>
    </row>
    <row r="1606" spans="2:3" x14ac:dyDescent="0.25">
      <c r="B1606" s="8"/>
      <c r="C1606" s="8"/>
    </row>
    <row r="1607" spans="2:3" x14ac:dyDescent="0.25">
      <c r="B1607" s="8"/>
      <c r="C1607" s="8"/>
    </row>
    <row r="1608" spans="2:3" x14ac:dyDescent="0.25">
      <c r="B1608" s="8"/>
      <c r="C1608" s="8"/>
    </row>
    <row r="1609" spans="2:3" x14ac:dyDescent="0.25">
      <c r="B1609" s="8"/>
      <c r="C1609" s="8"/>
    </row>
    <row r="1610" spans="2:3" x14ac:dyDescent="0.25">
      <c r="B1610" s="8"/>
      <c r="C1610" s="8"/>
    </row>
    <row r="1611" spans="2:3" x14ac:dyDescent="0.25">
      <c r="B1611" s="8"/>
      <c r="C1611" s="8"/>
    </row>
    <row r="1612" spans="2:3" x14ac:dyDescent="0.25">
      <c r="B1612" s="8"/>
      <c r="C1612" s="8"/>
    </row>
    <row r="1613" spans="2:3" x14ac:dyDescent="0.25">
      <c r="B1613" s="8"/>
      <c r="C1613" s="8"/>
    </row>
    <row r="1614" spans="2:3" x14ac:dyDescent="0.25">
      <c r="B1614" s="8"/>
      <c r="C1614" s="8"/>
    </row>
    <row r="1615" spans="2:3" x14ac:dyDescent="0.25">
      <c r="B1615" s="8"/>
      <c r="C1615" s="8"/>
    </row>
    <row r="1616" spans="2:3" x14ac:dyDescent="0.25">
      <c r="B1616" s="8"/>
      <c r="C1616" s="8"/>
    </row>
    <row r="1617" spans="2:3" x14ac:dyDescent="0.25">
      <c r="B1617" s="8"/>
      <c r="C1617" s="8"/>
    </row>
    <row r="1618" spans="2:3" x14ac:dyDescent="0.25">
      <c r="B1618" s="8"/>
      <c r="C1618" s="8"/>
    </row>
    <row r="1619" spans="2:3" x14ac:dyDescent="0.25">
      <c r="B1619" s="8"/>
      <c r="C1619" s="8"/>
    </row>
    <row r="1620" spans="2:3" x14ac:dyDescent="0.25">
      <c r="B1620" s="8"/>
      <c r="C1620" s="8"/>
    </row>
    <row r="1621" spans="2:3" x14ac:dyDescent="0.25">
      <c r="B1621" s="8"/>
      <c r="C1621" s="8"/>
    </row>
    <row r="1622" spans="2:3" x14ac:dyDescent="0.25">
      <c r="B1622" s="8"/>
      <c r="C1622" s="8"/>
    </row>
    <row r="1623" spans="2:3" x14ac:dyDescent="0.25">
      <c r="B1623" s="8"/>
      <c r="C1623" s="8"/>
    </row>
    <row r="1624" spans="2:3" x14ac:dyDescent="0.25">
      <c r="B1624" s="8"/>
      <c r="C1624" s="8"/>
    </row>
    <row r="1625" spans="2:3" x14ac:dyDescent="0.25">
      <c r="B1625" s="8"/>
      <c r="C1625" s="8"/>
    </row>
    <row r="1626" spans="2:3" x14ac:dyDescent="0.25">
      <c r="B1626" s="8"/>
      <c r="C1626" s="8"/>
    </row>
    <row r="1627" spans="2:3" x14ac:dyDescent="0.25">
      <c r="B1627" s="8"/>
      <c r="C1627" s="8"/>
    </row>
    <row r="1628" spans="2:3" x14ac:dyDescent="0.25">
      <c r="B1628" s="8"/>
      <c r="C1628" s="8"/>
    </row>
    <row r="1629" spans="2:3" x14ac:dyDescent="0.25">
      <c r="B1629" s="8"/>
      <c r="C1629" s="8"/>
    </row>
    <row r="1630" spans="2:3" x14ac:dyDescent="0.25">
      <c r="B1630" s="8"/>
      <c r="C1630" s="8"/>
    </row>
    <row r="1631" spans="2:3" x14ac:dyDescent="0.25">
      <c r="B1631" s="8"/>
      <c r="C1631" s="8"/>
    </row>
    <row r="1632" spans="2:3" x14ac:dyDescent="0.25">
      <c r="B1632" s="8"/>
      <c r="C1632" s="8"/>
    </row>
    <row r="1633" spans="2:3" x14ac:dyDescent="0.25">
      <c r="B1633" s="8"/>
      <c r="C1633" s="8"/>
    </row>
    <row r="1634" spans="2:3" x14ac:dyDescent="0.25">
      <c r="B1634" s="8"/>
      <c r="C1634" s="8"/>
    </row>
    <row r="1635" spans="2:3" x14ac:dyDescent="0.25">
      <c r="B1635" s="8"/>
      <c r="C1635" s="8"/>
    </row>
    <row r="1636" spans="2:3" x14ac:dyDescent="0.25">
      <c r="B1636" s="8"/>
      <c r="C1636" s="8"/>
    </row>
    <row r="1637" spans="2:3" x14ac:dyDescent="0.25">
      <c r="B1637" s="8"/>
      <c r="C1637" s="8"/>
    </row>
    <row r="1638" spans="2:3" x14ac:dyDescent="0.25">
      <c r="B1638" s="8"/>
      <c r="C1638" s="8"/>
    </row>
    <row r="1639" spans="2:3" x14ac:dyDescent="0.25">
      <c r="B1639" s="8"/>
      <c r="C1639" s="8"/>
    </row>
    <row r="1640" spans="2:3" x14ac:dyDescent="0.25">
      <c r="B1640" s="8"/>
      <c r="C1640" s="8"/>
    </row>
    <row r="1641" spans="2:3" x14ac:dyDescent="0.25">
      <c r="B1641" s="8"/>
      <c r="C1641" s="8"/>
    </row>
    <row r="1642" spans="2:3" x14ac:dyDescent="0.25">
      <c r="B1642" s="8"/>
      <c r="C1642" s="8"/>
    </row>
    <row r="1643" spans="2:3" x14ac:dyDescent="0.25">
      <c r="B1643" s="8"/>
      <c r="C1643" s="8"/>
    </row>
    <row r="1644" spans="2:3" x14ac:dyDescent="0.25">
      <c r="B1644" s="8"/>
      <c r="C1644" s="8"/>
    </row>
    <row r="1645" spans="2:3" x14ac:dyDescent="0.25">
      <c r="B1645" s="8"/>
      <c r="C1645" s="8"/>
    </row>
    <row r="1646" spans="2:3" x14ac:dyDescent="0.25">
      <c r="B1646" s="8"/>
      <c r="C1646" s="8"/>
    </row>
    <row r="1647" spans="2:3" x14ac:dyDescent="0.25">
      <c r="B1647" s="8"/>
      <c r="C1647" s="8"/>
    </row>
    <row r="1648" spans="2:3" x14ac:dyDescent="0.25">
      <c r="B1648" s="8"/>
      <c r="C1648" s="8"/>
    </row>
    <row r="1649" spans="2:3" x14ac:dyDescent="0.25">
      <c r="B1649" s="8"/>
      <c r="C1649" s="8"/>
    </row>
    <row r="1650" spans="2:3" x14ac:dyDescent="0.25">
      <c r="B1650" s="8"/>
      <c r="C1650" s="8"/>
    </row>
    <row r="1651" spans="2:3" x14ac:dyDescent="0.25">
      <c r="B1651" s="8"/>
      <c r="C1651" s="8"/>
    </row>
    <row r="1652" spans="2:3" x14ac:dyDescent="0.25">
      <c r="B1652" s="8"/>
      <c r="C1652" s="8"/>
    </row>
    <row r="1653" spans="2:3" x14ac:dyDescent="0.25">
      <c r="B1653" s="8"/>
      <c r="C1653" s="8"/>
    </row>
    <row r="1654" spans="2:3" x14ac:dyDescent="0.25">
      <c r="B1654" s="8"/>
      <c r="C1654" s="8"/>
    </row>
    <row r="1655" spans="2:3" x14ac:dyDescent="0.25">
      <c r="B1655" s="8"/>
      <c r="C1655" s="8"/>
    </row>
    <row r="1656" spans="2:3" x14ac:dyDescent="0.25">
      <c r="B1656" s="8"/>
      <c r="C1656" s="8"/>
    </row>
    <row r="1657" spans="2:3" x14ac:dyDescent="0.25">
      <c r="B1657" s="8"/>
      <c r="C1657" s="8"/>
    </row>
    <row r="1658" spans="2:3" x14ac:dyDescent="0.25">
      <c r="B1658" s="8"/>
      <c r="C1658" s="8"/>
    </row>
    <row r="1659" spans="2:3" x14ac:dyDescent="0.25">
      <c r="B1659" s="8"/>
      <c r="C1659" s="8"/>
    </row>
    <row r="1660" spans="2:3" x14ac:dyDescent="0.25">
      <c r="B1660" s="8"/>
      <c r="C1660" s="8"/>
    </row>
    <row r="1661" spans="2:3" x14ac:dyDescent="0.25">
      <c r="B1661" s="8"/>
      <c r="C1661" s="8"/>
    </row>
    <row r="1662" spans="2:3" x14ac:dyDescent="0.25">
      <c r="B1662" s="8"/>
      <c r="C1662" s="8"/>
    </row>
    <row r="1663" spans="2:3" x14ac:dyDescent="0.25">
      <c r="B1663" s="8"/>
      <c r="C1663" s="8"/>
    </row>
    <row r="1664" spans="2:3" x14ac:dyDescent="0.25">
      <c r="B1664" s="8"/>
      <c r="C1664" s="8"/>
    </row>
    <row r="1665" spans="2:3" x14ac:dyDescent="0.25">
      <c r="B1665" s="8"/>
      <c r="C1665" s="8"/>
    </row>
    <row r="1666" spans="2:3" x14ac:dyDescent="0.25">
      <c r="B1666" s="8"/>
      <c r="C1666" s="8"/>
    </row>
    <row r="1667" spans="2:3" x14ac:dyDescent="0.25">
      <c r="B1667" s="8"/>
      <c r="C1667" s="8"/>
    </row>
    <row r="1668" spans="2:3" x14ac:dyDescent="0.25">
      <c r="B1668" s="8"/>
      <c r="C1668" s="8"/>
    </row>
    <row r="1669" spans="2:3" x14ac:dyDescent="0.25">
      <c r="B1669" s="8"/>
      <c r="C1669" s="8"/>
    </row>
    <row r="1670" spans="2:3" x14ac:dyDescent="0.25">
      <c r="B1670" s="8"/>
      <c r="C1670" s="8"/>
    </row>
    <row r="1671" spans="2:3" x14ac:dyDescent="0.25">
      <c r="B1671" s="8"/>
      <c r="C1671" s="8"/>
    </row>
    <row r="1672" spans="2:3" x14ac:dyDescent="0.25">
      <c r="B1672" s="8"/>
      <c r="C1672" s="8"/>
    </row>
    <row r="1673" spans="2:3" x14ac:dyDescent="0.25">
      <c r="B1673" s="8"/>
      <c r="C1673" s="8"/>
    </row>
    <row r="1674" spans="2:3" x14ac:dyDescent="0.25">
      <c r="B1674" s="8"/>
      <c r="C1674" s="8"/>
    </row>
    <row r="1675" spans="2:3" x14ac:dyDescent="0.25">
      <c r="B1675" s="8"/>
      <c r="C1675" s="8"/>
    </row>
    <row r="1676" spans="2:3" x14ac:dyDescent="0.25">
      <c r="B1676" s="8"/>
      <c r="C1676" s="8"/>
    </row>
    <row r="1677" spans="2:3" x14ac:dyDescent="0.25">
      <c r="B1677" s="8"/>
      <c r="C1677" s="8"/>
    </row>
    <row r="1678" spans="2:3" x14ac:dyDescent="0.25">
      <c r="B1678" s="8"/>
      <c r="C1678" s="8"/>
    </row>
    <row r="1679" spans="2:3" x14ac:dyDescent="0.25">
      <c r="B1679" s="8"/>
      <c r="C1679" s="8"/>
    </row>
    <row r="1680" spans="2:3" x14ac:dyDescent="0.25">
      <c r="B1680" s="8"/>
      <c r="C1680" s="8"/>
    </row>
    <row r="1681" spans="2:3" x14ac:dyDescent="0.25">
      <c r="B1681" s="8"/>
      <c r="C1681" s="8"/>
    </row>
    <row r="1682" spans="2:3" x14ac:dyDescent="0.25">
      <c r="B1682" s="8"/>
      <c r="C1682" s="8"/>
    </row>
    <row r="1683" spans="2:3" x14ac:dyDescent="0.25">
      <c r="B1683" s="8"/>
      <c r="C1683" s="8"/>
    </row>
    <row r="1684" spans="2:3" x14ac:dyDescent="0.25">
      <c r="B1684" s="8"/>
      <c r="C1684" s="8"/>
    </row>
    <row r="1685" spans="2:3" x14ac:dyDescent="0.25">
      <c r="B1685" s="8"/>
      <c r="C1685" s="8"/>
    </row>
    <row r="1686" spans="2:3" x14ac:dyDescent="0.25">
      <c r="B1686" s="8"/>
      <c r="C1686" s="8"/>
    </row>
    <row r="1687" spans="2:3" x14ac:dyDescent="0.25">
      <c r="B1687" s="8"/>
      <c r="C1687" s="8"/>
    </row>
    <row r="1688" spans="2:3" x14ac:dyDescent="0.25">
      <c r="B1688" s="8"/>
      <c r="C1688" s="8"/>
    </row>
    <row r="1689" spans="2:3" x14ac:dyDescent="0.25">
      <c r="B1689" s="8"/>
      <c r="C1689" s="8"/>
    </row>
    <row r="1690" spans="2:3" x14ac:dyDescent="0.25">
      <c r="B1690" s="8"/>
      <c r="C1690" s="8"/>
    </row>
    <row r="1691" spans="2:3" x14ac:dyDescent="0.25">
      <c r="B1691" s="8"/>
      <c r="C1691" s="8"/>
    </row>
    <row r="1692" spans="2:3" x14ac:dyDescent="0.25">
      <c r="B1692" s="8"/>
      <c r="C1692" s="8"/>
    </row>
    <row r="1693" spans="2:3" x14ac:dyDescent="0.25">
      <c r="B1693" s="8"/>
      <c r="C1693" s="8"/>
    </row>
    <row r="1694" spans="2:3" x14ac:dyDescent="0.25">
      <c r="B1694" s="8"/>
      <c r="C1694" s="8"/>
    </row>
    <row r="1695" spans="2:3" x14ac:dyDescent="0.25">
      <c r="B1695" s="8"/>
      <c r="C1695" s="8"/>
    </row>
    <row r="1696" spans="2:3" x14ac:dyDescent="0.25">
      <c r="B1696" s="8"/>
      <c r="C1696" s="8"/>
    </row>
    <row r="1697" spans="2:3" x14ac:dyDescent="0.25">
      <c r="B1697" s="8"/>
      <c r="C1697" s="8"/>
    </row>
    <row r="1698" spans="2:3" x14ac:dyDescent="0.25">
      <c r="B1698" s="8"/>
      <c r="C1698" s="8"/>
    </row>
    <row r="1699" spans="2:3" x14ac:dyDescent="0.25">
      <c r="B1699" s="8"/>
      <c r="C1699" s="8"/>
    </row>
    <row r="1700" spans="2:3" x14ac:dyDescent="0.25">
      <c r="B1700" s="8"/>
      <c r="C1700" s="8"/>
    </row>
    <row r="1701" spans="2:3" x14ac:dyDescent="0.25">
      <c r="B1701" s="8"/>
      <c r="C1701" s="8"/>
    </row>
    <row r="1702" spans="2:3" x14ac:dyDescent="0.25">
      <c r="B1702" s="8"/>
      <c r="C1702" s="8"/>
    </row>
    <row r="1703" spans="2:3" x14ac:dyDescent="0.25">
      <c r="B1703" s="8"/>
      <c r="C1703" s="8"/>
    </row>
    <row r="1704" spans="2:3" x14ac:dyDescent="0.25">
      <c r="B1704" s="8"/>
      <c r="C1704" s="8"/>
    </row>
    <row r="1705" spans="2:3" x14ac:dyDescent="0.25">
      <c r="B1705" s="8"/>
      <c r="C1705" s="8"/>
    </row>
    <row r="1706" spans="2:3" x14ac:dyDescent="0.25">
      <c r="B1706" s="8"/>
      <c r="C1706" s="8"/>
    </row>
    <row r="1707" spans="2:3" x14ac:dyDescent="0.25">
      <c r="B1707" s="8"/>
      <c r="C1707" s="8"/>
    </row>
    <row r="1708" spans="2:3" x14ac:dyDescent="0.25">
      <c r="B1708" s="8"/>
      <c r="C1708" s="8"/>
    </row>
    <row r="1709" spans="2:3" x14ac:dyDescent="0.25">
      <c r="B1709" s="8"/>
      <c r="C1709" s="8"/>
    </row>
    <row r="1710" spans="2:3" x14ac:dyDescent="0.25">
      <c r="B1710" s="8"/>
      <c r="C1710" s="8"/>
    </row>
    <row r="1711" spans="2:3" x14ac:dyDescent="0.25">
      <c r="B1711" s="8"/>
      <c r="C1711" s="8"/>
    </row>
    <row r="1712" spans="2:3" x14ac:dyDescent="0.25">
      <c r="B1712" s="8"/>
      <c r="C1712" s="8"/>
    </row>
    <row r="1713" spans="2:3" x14ac:dyDescent="0.25">
      <c r="B1713" s="8"/>
      <c r="C1713" s="8"/>
    </row>
    <row r="1714" spans="2:3" x14ac:dyDescent="0.25">
      <c r="B1714" s="8"/>
      <c r="C1714" s="8"/>
    </row>
    <row r="1715" spans="2:3" x14ac:dyDescent="0.25">
      <c r="B1715" s="8"/>
      <c r="C1715" s="8"/>
    </row>
    <row r="1716" spans="2:3" x14ac:dyDescent="0.25">
      <c r="B1716" s="8"/>
      <c r="C1716" s="8"/>
    </row>
    <row r="1717" spans="2:3" x14ac:dyDescent="0.25">
      <c r="B1717" s="8"/>
      <c r="C1717" s="8"/>
    </row>
    <row r="1718" spans="2:3" x14ac:dyDescent="0.25">
      <c r="B1718" s="8"/>
      <c r="C1718" s="8"/>
    </row>
    <row r="1719" spans="2:3" x14ac:dyDescent="0.25">
      <c r="B1719" s="8"/>
      <c r="C1719" s="8"/>
    </row>
    <row r="1720" spans="2:3" x14ac:dyDescent="0.25">
      <c r="B1720" s="8"/>
      <c r="C1720" s="8"/>
    </row>
    <row r="1721" spans="2:3" x14ac:dyDescent="0.25">
      <c r="B1721" s="8"/>
      <c r="C1721" s="8"/>
    </row>
    <row r="1722" spans="2:3" x14ac:dyDescent="0.25">
      <c r="B1722" s="8"/>
      <c r="C1722" s="8"/>
    </row>
    <row r="1723" spans="2:3" x14ac:dyDescent="0.25">
      <c r="B1723" s="8"/>
      <c r="C1723" s="8"/>
    </row>
    <row r="1724" spans="2:3" x14ac:dyDescent="0.25">
      <c r="B1724" s="8"/>
      <c r="C1724" s="8"/>
    </row>
    <row r="1725" spans="2:3" x14ac:dyDescent="0.25">
      <c r="B1725" s="8"/>
      <c r="C1725" s="8"/>
    </row>
    <row r="1726" spans="2:3" x14ac:dyDescent="0.25">
      <c r="B1726" s="8"/>
      <c r="C1726" s="8"/>
    </row>
    <row r="1727" spans="2:3" x14ac:dyDescent="0.25">
      <c r="B1727" s="8"/>
      <c r="C1727" s="8"/>
    </row>
    <row r="1728" spans="2:3" x14ac:dyDescent="0.25">
      <c r="B1728" s="8"/>
      <c r="C1728" s="8"/>
    </row>
    <row r="1729" spans="2:3" x14ac:dyDescent="0.25">
      <c r="B1729" s="8"/>
      <c r="C1729" s="8"/>
    </row>
    <row r="1730" spans="2:3" x14ac:dyDescent="0.25">
      <c r="B1730" s="8"/>
      <c r="C1730" s="8"/>
    </row>
    <row r="1731" spans="2:3" x14ac:dyDescent="0.25">
      <c r="B1731" s="8"/>
      <c r="C1731" s="8"/>
    </row>
    <row r="1732" spans="2:3" x14ac:dyDescent="0.25">
      <c r="B1732" s="8"/>
      <c r="C1732" s="8"/>
    </row>
    <row r="1733" spans="2:3" x14ac:dyDescent="0.25">
      <c r="B1733" s="8"/>
      <c r="C1733" s="8"/>
    </row>
    <row r="1734" spans="2:3" x14ac:dyDescent="0.25">
      <c r="B1734" s="8"/>
      <c r="C1734" s="8"/>
    </row>
    <row r="1735" spans="2:3" x14ac:dyDescent="0.25">
      <c r="B1735" s="8"/>
      <c r="C1735" s="8"/>
    </row>
    <row r="1736" spans="2:3" x14ac:dyDescent="0.25">
      <c r="B1736" s="8"/>
      <c r="C1736" s="8"/>
    </row>
    <row r="1737" spans="2:3" x14ac:dyDescent="0.25">
      <c r="B1737" s="8"/>
      <c r="C1737" s="8"/>
    </row>
    <row r="1738" spans="2:3" x14ac:dyDescent="0.25">
      <c r="B1738" s="8"/>
      <c r="C1738" s="8"/>
    </row>
    <row r="1739" spans="2:3" x14ac:dyDescent="0.25">
      <c r="B1739" s="8"/>
      <c r="C1739" s="8"/>
    </row>
    <row r="1740" spans="2:3" x14ac:dyDescent="0.25">
      <c r="B1740" s="8"/>
      <c r="C1740" s="8"/>
    </row>
    <row r="1741" spans="2:3" x14ac:dyDescent="0.25">
      <c r="B1741" s="8"/>
      <c r="C1741" s="8"/>
    </row>
    <row r="1742" spans="2:3" x14ac:dyDescent="0.25">
      <c r="B1742" s="8"/>
      <c r="C1742" s="8"/>
    </row>
    <row r="1743" spans="2:3" x14ac:dyDescent="0.25">
      <c r="B1743" s="8"/>
      <c r="C1743" s="8"/>
    </row>
    <row r="1744" spans="2:3" x14ac:dyDescent="0.25">
      <c r="B1744" s="8"/>
      <c r="C1744" s="8"/>
    </row>
    <row r="1745" spans="2:3" x14ac:dyDescent="0.25">
      <c r="B1745" s="8"/>
      <c r="C1745" s="8"/>
    </row>
    <row r="1746" spans="2:3" x14ac:dyDescent="0.25">
      <c r="B1746" s="8"/>
      <c r="C1746" s="8"/>
    </row>
    <row r="1747" spans="2:3" x14ac:dyDescent="0.25">
      <c r="B1747" s="8"/>
      <c r="C1747" s="8"/>
    </row>
    <row r="1748" spans="2:3" x14ac:dyDescent="0.25">
      <c r="B1748" s="8"/>
      <c r="C1748" s="8"/>
    </row>
    <row r="1749" spans="2:3" x14ac:dyDescent="0.25">
      <c r="B1749" s="8"/>
      <c r="C1749" s="8"/>
    </row>
    <row r="1750" spans="2:3" x14ac:dyDescent="0.25">
      <c r="B1750" s="8"/>
      <c r="C1750" s="8"/>
    </row>
    <row r="1751" spans="2:3" x14ac:dyDescent="0.25">
      <c r="B1751" s="8"/>
      <c r="C1751" s="8"/>
    </row>
    <row r="1752" spans="2:3" x14ac:dyDescent="0.25">
      <c r="B1752" s="8"/>
      <c r="C1752" s="8"/>
    </row>
    <row r="1753" spans="2:3" x14ac:dyDescent="0.25">
      <c r="B1753" s="8"/>
      <c r="C1753" s="8"/>
    </row>
    <row r="1754" spans="2:3" x14ac:dyDescent="0.25">
      <c r="B1754" s="8"/>
      <c r="C1754" s="8"/>
    </row>
    <row r="1755" spans="2:3" x14ac:dyDescent="0.25">
      <c r="B1755" s="8"/>
      <c r="C1755" s="8"/>
    </row>
    <row r="1756" spans="2:3" x14ac:dyDescent="0.25">
      <c r="B1756" s="8"/>
      <c r="C1756" s="8"/>
    </row>
    <row r="1757" spans="2:3" x14ac:dyDescent="0.25">
      <c r="B1757" s="8"/>
      <c r="C1757" s="8"/>
    </row>
    <row r="1758" spans="2:3" x14ac:dyDescent="0.25">
      <c r="B1758" s="8"/>
      <c r="C1758" s="8"/>
    </row>
    <row r="1759" spans="2:3" x14ac:dyDescent="0.25">
      <c r="B1759" s="8"/>
      <c r="C1759" s="8"/>
    </row>
    <row r="1760" spans="2:3" x14ac:dyDescent="0.25">
      <c r="B1760" s="8"/>
      <c r="C1760" s="8"/>
    </row>
    <row r="1761" spans="2:3" x14ac:dyDescent="0.25">
      <c r="B1761" s="8"/>
      <c r="C1761" s="8"/>
    </row>
    <row r="1762" spans="2:3" x14ac:dyDescent="0.25">
      <c r="B1762" s="8"/>
      <c r="C1762" s="8"/>
    </row>
    <row r="1763" spans="2:3" x14ac:dyDescent="0.25">
      <c r="B1763" s="8"/>
      <c r="C1763" s="8"/>
    </row>
    <row r="1764" spans="2:3" x14ac:dyDescent="0.25">
      <c r="B1764" s="8"/>
      <c r="C1764" s="8"/>
    </row>
    <row r="1765" spans="2:3" x14ac:dyDescent="0.25">
      <c r="B1765" s="8"/>
      <c r="C1765" s="8"/>
    </row>
    <row r="1766" spans="2:3" x14ac:dyDescent="0.25">
      <c r="B1766" s="8"/>
      <c r="C1766" s="8"/>
    </row>
    <row r="1767" spans="2:3" x14ac:dyDescent="0.25">
      <c r="B1767" s="8"/>
      <c r="C1767" s="8"/>
    </row>
    <row r="1768" spans="2:3" x14ac:dyDescent="0.25">
      <c r="B1768" s="8"/>
      <c r="C1768" s="8"/>
    </row>
    <row r="1769" spans="2:3" x14ac:dyDescent="0.25">
      <c r="B1769" s="8"/>
      <c r="C1769" s="8"/>
    </row>
    <row r="1770" spans="2:3" x14ac:dyDescent="0.25">
      <c r="B1770" s="8"/>
      <c r="C1770" s="8"/>
    </row>
    <row r="1771" spans="2:3" x14ac:dyDescent="0.25">
      <c r="B1771" s="8"/>
      <c r="C1771" s="8"/>
    </row>
    <row r="1772" spans="2:3" x14ac:dyDescent="0.25">
      <c r="B1772" s="8"/>
      <c r="C1772" s="8"/>
    </row>
    <row r="1773" spans="2:3" x14ac:dyDescent="0.25">
      <c r="B1773" s="8"/>
      <c r="C1773" s="8"/>
    </row>
    <row r="1774" spans="2:3" x14ac:dyDescent="0.25">
      <c r="B1774" s="8"/>
      <c r="C1774" s="8"/>
    </row>
    <row r="1775" spans="2:3" x14ac:dyDescent="0.25">
      <c r="B1775" s="8"/>
      <c r="C1775" s="8"/>
    </row>
    <row r="1776" spans="2:3" x14ac:dyDescent="0.25">
      <c r="B1776" s="8"/>
      <c r="C1776" s="8"/>
    </row>
    <row r="1777" spans="2:3" x14ac:dyDescent="0.25">
      <c r="B1777" s="8"/>
      <c r="C1777" s="8"/>
    </row>
    <row r="1778" spans="2:3" x14ac:dyDescent="0.25">
      <c r="B1778" s="8"/>
      <c r="C1778" s="8"/>
    </row>
    <row r="1779" spans="2:3" x14ac:dyDescent="0.25">
      <c r="B1779" s="8"/>
      <c r="C1779" s="8"/>
    </row>
    <row r="1780" spans="2:3" x14ac:dyDescent="0.25">
      <c r="B1780" s="8"/>
      <c r="C1780" s="8"/>
    </row>
    <row r="1781" spans="2:3" x14ac:dyDescent="0.25">
      <c r="B1781" s="8"/>
      <c r="C1781" s="8"/>
    </row>
    <row r="1782" spans="2:3" x14ac:dyDescent="0.25">
      <c r="B1782" s="8"/>
      <c r="C1782" s="8"/>
    </row>
    <row r="1783" spans="2:3" x14ac:dyDescent="0.25">
      <c r="B1783" s="8"/>
      <c r="C1783" s="8"/>
    </row>
    <row r="1784" spans="2:3" x14ac:dyDescent="0.25">
      <c r="B1784" s="8"/>
      <c r="C1784" s="8"/>
    </row>
    <row r="1785" spans="2:3" x14ac:dyDescent="0.25">
      <c r="B1785" s="8"/>
      <c r="C1785" s="8"/>
    </row>
    <row r="1786" spans="2:3" x14ac:dyDescent="0.25">
      <c r="B1786" s="8"/>
      <c r="C1786" s="8"/>
    </row>
    <row r="1787" spans="2:3" x14ac:dyDescent="0.25">
      <c r="B1787" s="8"/>
      <c r="C1787" s="8"/>
    </row>
    <row r="1788" spans="2:3" x14ac:dyDescent="0.25">
      <c r="B1788" s="8"/>
      <c r="C1788" s="8"/>
    </row>
    <row r="1789" spans="2:3" x14ac:dyDescent="0.25">
      <c r="B1789" s="8"/>
      <c r="C1789" s="8"/>
    </row>
    <row r="1790" spans="2:3" x14ac:dyDescent="0.25">
      <c r="B1790" s="8"/>
      <c r="C1790" s="8"/>
    </row>
    <row r="1791" spans="2:3" x14ac:dyDescent="0.25">
      <c r="B1791" s="8"/>
      <c r="C1791" s="8"/>
    </row>
    <row r="1792" spans="2:3" x14ac:dyDescent="0.25">
      <c r="B1792" s="8"/>
      <c r="C1792" s="8"/>
    </row>
    <row r="1793" spans="2:3" x14ac:dyDescent="0.25">
      <c r="B1793" s="8"/>
      <c r="C1793" s="8"/>
    </row>
    <row r="1794" spans="2:3" x14ac:dyDescent="0.25">
      <c r="B1794" s="8"/>
      <c r="C1794" s="8"/>
    </row>
    <row r="1795" spans="2:3" x14ac:dyDescent="0.25">
      <c r="B1795" s="8"/>
      <c r="C1795" s="8"/>
    </row>
    <row r="1796" spans="2:3" x14ac:dyDescent="0.25">
      <c r="B1796" s="8"/>
      <c r="C1796" s="8"/>
    </row>
    <row r="1797" spans="2:3" x14ac:dyDescent="0.25">
      <c r="B1797" s="8"/>
      <c r="C1797" s="8"/>
    </row>
    <row r="1798" spans="2:3" x14ac:dyDescent="0.25">
      <c r="B1798" s="8"/>
      <c r="C1798" s="8"/>
    </row>
    <row r="1799" spans="2:3" x14ac:dyDescent="0.25">
      <c r="B1799" s="8"/>
      <c r="C1799" s="8"/>
    </row>
    <row r="1800" spans="2:3" x14ac:dyDescent="0.25">
      <c r="B1800" s="8"/>
      <c r="C1800" s="8"/>
    </row>
    <row r="1801" spans="2:3" x14ac:dyDescent="0.25">
      <c r="B1801" s="8"/>
      <c r="C1801" s="8"/>
    </row>
    <row r="1802" spans="2:3" x14ac:dyDescent="0.25">
      <c r="B1802" s="8"/>
      <c r="C1802" s="8"/>
    </row>
    <row r="1803" spans="2:3" x14ac:dyDescent="0.25">
      <c r="B1803" s="8"/>
      <c r="C1803" s="8"/>
    </row>
    <row r="1804" spans="2:3" x14ac:dyDescent="0.25">
      <c r="B1804" s="8"/>
      <c r="C1804" s="8"/>
    </row>
    <row r="1805" spans="2:3" x14ac:dyDescent="0.25">
      <c r="B1805" s="8"/>
      <c r="C1805" s="8"/>
    </row>
    <row r="1806" spans="2:3" x14ac:dyDescent="0.25">
      <c r="B1806" s="8"/>
      <c r="C1806" s="8"/>
    </row>
    <row r="1807" spans="2:3" x14ac:dyDescent="0.25">
      <c r="B1807" s="8"/>
      <c r="C1807" s="8"/>
    </row>
    <row r="1808" spans="2:3" x14ac:dyDescent="0.25">
      <c r="B1808" s="8"/>
      <c r="C1808" s="8"/>
    </row>
    <row r="1809" spans="2:3" x14ac:dyDescent="0.25">
      <c r="B1809" s="8"/>
      <c r="C1809" s="8"/>
    </row>
    <row r="1810" spans="2:3" x14ac:dyDescent="0.25">
      <c r="B1810" s="8"/>
      <c r="C1810" s="8"/>
    </row>
    <row r="1811" spans="2:3" x14ac:dyDescent="0.25">
      <c r="B1811" s="8"/>
      <c r="C1811" s="8"/>
    </row>
    <row r="1812" spans="2:3" x14ac:dyDescent="0.25">
      <c r="B1812" s="8"/>
      <c r="C1812" s="8"/>
    </row>
    <row r="1813" spans="2:3" x14ac:dyDescent="0.25">
      <c r="B1813" s="8"/>
      <c r="C1813" s="8"/>
    </row>
    <row r="1814" spans="2:3" x14ac:dyDescent="0.25">
      <c r="B1814" s="8"/>
      <c r="C1814" s="8"/>
    </row>
    <row r="1815" spans="2:3" x14ac:dyDescent="0.25">
      <c r="B1815" s="8"/>
      <c r="C1815" s="8"/>
    </row>
    <row r="1816" spans="2:3" x14ac:dyDescent="0.25">
      <c r="B1816" s="8"/>
      <c r="C1816" s="8"/>
    </row>
    <row r="1817" spans="2:3" x14ac:dyDescent="0.25">
      <c r="B1817" s="8"/>
      <c r="C1817" s="8"/>
    </row>
    <row r="1818" spans="2:3" x14ac:dyDescent="0.25">
      <c r="B1818" s="8"/>
      <c r="C1818" s="8"/>
    </row>
    <row r="1819" spans="2:3" x14ac:dyDescent="0.25">
      <c r="B1819" s="8"/>
      <c r="C1819" s="8"/>
    </row>
    <row r="1820" spans="2:3" x14ac:dyDescent="0.25">
      <c r="B1820" s="8"/>
      <c r="C1820" s="8"/>
    </row>
    <row r="1821" spans="2:3" x14ac:dyDescent="0.25">
      <c r="B1821" s="8"/>
      <c r="C1821" s="8"/>
    </row>
    <row r="1822" spans="2:3" x14ac:dyDescent="0.25">
      <c r="B1822" s="8"/>
      <c r="C1822" s="8"/>
    </row>
    <row r="1823" spans="2:3" x14ac:dyDescent="0.25">
      <c r="B1823" s="8"/>
      <c r="C1823" s="8"/>
    </row>
    <row r="1824" spans="2:3" x14ac:dyDescent="0.25">
      <c r="B1824" s="8"/>
      <c r="C1824" s="8"/>
    </row>
    <row r="1825" spans="2:3" x14ac:dyDescent="0.25">
      <c r="B1825" s="8"/>
      <c r="C1825" s="8"/>
    </row>
    <row r="1826" spans="2:3" x14ac:dyDescent="0.25">
      <c r="B1826" s="8"/>
      <c r="C1826" s="8"/>
    </row>
    <row r="1827" spans="2:3" x14ac:dyDescent="0.25">
      <c r="B1827" s="8"/>
      <c r="C1827" s="8"/>
    </row>
    <row r="1828" spans="2:3" x14ac:dyDescent="0.25">
      <c r="B1828" s="8"/>
      <c r="C1828" s="8"/>
    </row>
    <row r="1829" spans="2:3" x14ac:dyDescent="0.25">
      <c r="B1829" s="8"/>
      <c r="C1829" s="8"/>
    </row>
    <row r="1830" spans="2:3" x14ac:dyDescent="0.25">
      <c r="B1830" s="8"/>
      <c r="C1830" s="8"/>
    </row>
    <row r="1831" spans="2:3" x14ac:dyDescent="0.25">
      <c r="B1831" s="8"/>
      <c r="C1831" s="8"/>
    </row>
    <row r="1832" spans="2:3" x14ac:dyDescent="0.25">
      <c r="B1832" s="8"/>
      <c r="C1832" s="8"/>
    </row>
    <row r="1833" spans="2:3" x14ac:dyDescent="0.25">
      <c r="B1833" s="8"/>
      <c r="C1833" s="8"/>
    </row>
    <row r="1834" spans="2:3" x14ac:dyDescent="0.25">
      <c r="B1834" s="8"/>
      <c r="C1834" s="8"/>
    </row>
    <row r="1835" spans="2:3" x14ac:dyDescent="0.25">
      <c r="B1835" s="8"/>
      <c r="C1835" s="8"/>
    </row>
    <row r="1836" spans="2:3" x14ac:dyDescent="0.25">
      <c r="B1836" s="8"/>
      <c r="C1836" s="8"/>
    </row>
    <row r="1837" spans="2:3" x14ac:dyDescent="0.25">
      <c r="B1837" s="8"/>
      <c r="C1837" s="8"/>
    </row>
    <row r="1838" spans="2:3" x14ac:dyDescent="0.25">
      <c r="B1838" s="8"/>
      <c r="C1838" s="8"/>
    </row>
    <row r="1839" spans="2:3" x14ac:dyDescent="0.25">
      <c r="B1839" s="8"/>
      <c r="C1839" s="8"/>
    </row>
    <row r="1840" spans="2:3" x14ac:dyDescent="0.25">
      <c r="B1840" s="8"/>
      <c r="C1840" s="8"/>
    </row>
    <row r="1841" spans="2:3" x14ac:dyDescent="0.25">
      <c r="B1841" s="8"/>
      <c r="C1841" s="8"/>
    </row>
    <row r="1842" spans="2:3" x14ac:dyDescent="0.25">
      <c r="B1842" s="8"/>
      <c r="C1842" s="8"/>
    </row>
    <row r="1843" spans="2:3" x14ac:dyDescent="0.25">
      <c r="B1843" s="8"/>
      <c r="C1843" s="8"/>
    </row>
    <row r="1844" spans="2:3" x14ac:dyDescent="0.25">
      <c r="B1844" s="8"/>
      <c r="C1844" s="8"/>
    </row>
    <row r="1845" spans="2:3" x14ac:dyDescent="0.25">
      <c r="B1845" s="8"/>
      <c r="C1845" s="8"/>
    </row>
    <row r="1846" spans="2:3" x14ac:dyDescent="0.25">
      <c r="B1846" s="8"/>
      <c r="C1846" s="8"/>
    </row>
    <row r="1847" spans="2:3" x14ac:dyDescent="0.25">
      <c r="B1847" s="8"/>
      <c r="C1847" s="8"/>
    </row>
    <row r="1848" spans="2:3" x14ac:dyDescent="0.25">
      <c r="B1848" s="8"/>
      <c r="C1848" s="8"/>
    </row>
    <row r="1849" spans="2:3" x14ac:dyDescent="0.25">
      <c r="B1849" s="8"/>
      <c r="C1849" s="8"/>
    </row>
    <row r="1850" spans="2:3" x14ac:dyDescent="0.25">
      <c r="B1850" s="8"/>
      <c r="C1850" s="8"/>
    </row>
    <row r="1851" spans="2:3" x14ac:dyDescent="0.25">
      <c r="B1851" s="8"/>
      <c r="C1851" s="8"/>
    </row>
    <row r="1852" spans="2:3" x14ac:dyDescent="0.25">
      <c r="B1852" s="8"/>
      <c r="C1852" s="8"/>
    </row>
    <row r="1853" spans="2:3" x14ac:dyDescent="0.25">
      <c r="B1853" s="8"/>
      <c r="C1853" s="8"/>
    </row>
    <row r="1854" spans="2:3" x14ac:dyDescent="0.25">
      <c r="B1854" s="8"/>
      <c r="C1854" s="8"/>
    </row>
    <row r="1855" spans="2:3" x14ac:dyDescent="0.25">
      <c r="B1855" s="8"/>
      <c r="C1855" s="8"/>
    </row>
    <row r="1856" spans="2:3" x14ac:dyDescent="0.25">
      <c r="B1856" s="8"/>
      <c r="C1856" s="8"/>
    </row>
    <row r="1857" spans="2:3" x14ac:dyDescent="0.25">
      <c r="B1857" s="8"/>
      <c r="C1857" s="8"/>
    </row>
    <row r="1858" spans="2:3" x14ac:dyDescent="0.25">
      <c r="B1858" s="8"/>
      <c r="C1858" s="8"/>
    </row>
    <row r="1859" spans="2:3" x14ac:dyDescent="0.25">
      <c r="B1859" s="8"/>
      <c r="C1859" s="8"/>
    </row>
    <row r="1860" spans="2:3" x14ac:dyDescent="0.25">
      <c r="B1860" s="8"/>
      <c r="C1860" s="8"/>
    </row>
    <row r="1861" spans="2:3" x14ac:dyDescent="0.25">
      <c r="B1861" s="8"/>
      <c r="C1861" s="8"/>
    </row>
    <row r="1862" spans="2:3" x14ac:dyDescent="0.25">
      <c r="B1862" s="8"/>
      <c r="C1862" s="8"/>
    </row>
    <row r="1863" spans="2:3" x14ac:dyDescent="0.25">
      <c r="B1863" s="8"/>
      <c r="C1863" s="8"/>
    </row>
    <row r="1864" spans="2:3" x14ac:dyDescent="0.25">
      <c r="B1864" s="8"/>
      <c r="C1864" s="8"/>
    </row>
    <row r="1865" spans="2:3" x14ac:dyDescent="0.25">
      <c r="B1865" s="8"/>
      <c r="C1865" s="8"/>
    </row>
    <row r="1866" spans="2:3" x14ac:dyDescent="0.25">
      <c r="B1866" s="8"/>
      <c r="C1866" s="8"/>
    </row>
    <row r="1867" spans="2:3" x14ac:dyDescent="0.25">
      <c r="B1867" s="8"/>
      <c r="C1867" s="8"/>
    </row>
    <row r="1868" spans="2:3" x14ac:dyDescent="0.25">
      <c r="B1868" s="8"/>
      <c r="C1868" s="8"/>
    </row>
    <row r="1869" spans="2:3" x14ac:dyDescent="0.25">
      <c r="B1869" s="8"/>
      <c r="C1869" s="8"/>
    </row>
    <row r="1870" spans="2:3" x14ac:dyDescent="0.25">
      <c r="B1870" s="8"/>
      <c r="C1870" s="8"/>
    </row>
    <row r="1871" spans="2:3" x14ac:dyDescent="0.25">
      <c r="B1871" s="8"/>
      <c r="C1871" s="8"/>
    </row>
    <row r="1872" spans="2:3" x14ac:dyDescent="0.25">
      <c r="B1872" s="8"/>
      <c r="C1872" s="8"/>
    </row>
    <row r="1873" spans="2:3" x14ac:dyDescent="0.25">
      <c r="B1873" s="8"/>
      <c r="C1873" s="8"/>
    </row>
    <row r="1874" spans="2:3" x14ac:dyDescent="0.25">
      <c r="B1874" s="8"/>
      <c r="C1874" s="8"/>
    </row>
    <row r="1875" spans="2:3" x14ac:dyDescent="0.25">
      <c r="B1875" s="8"/>
      <c r="C1875" s="8"/>
    </row>
    <row r="1876" spans="2:3" x14ac:dyDescent="0.25">
      <c r="B1876" s="8"/>
      <c r="C1876" s="8"/>
    </row>
    <row r="1877" spans="2:3" x14ac:dyDescent="0.25">
      <c r="B1877" s="8"/>
      <c r="C1877" s="8"/>
    </row>
    <row r="1878" spans="2:3" x14ac:dyDescent="0.25">
      <c r="B1878" s="8"/>
      <c r="C1878" s="8"/>
    </row>
    <row r="1879" spans="2:3" x14ac:dyDescent="0.25">
      <c r="B1879" s="8"/>
      <c r="C1879" s="8"/>
    </row>
    <row r="1880" spans="2:3" x14ac:dyDescent="0.25">
      <c r="B1880" s="8"/>
      <c r="C1880" s="8"/>
    </row>
    <row r="1881" spans="2:3" x14ac:dyDescent="0.25">
      <c r="B1881" s="8"/>
      <c r="C1881" s="8"/>
    </row>
    <row r="1882" spans="2:3" x14ac:dyDescent="0.25">
      <c r="B1882" s="8"/>
      <c r="C1882" s="8"/>
    </row>
    <row r="1883" spans="2:3" x14ac:dyDescent="0.25">
      <c r="B1883" s="8"/>
      <c r="C1883" s="8"/>
    </row>
    <row r="1884" spans="2:3" x14ac:dyDescent="0.25">
      <c r="B1884" s="8"/>
      <c r="C1884" s="8"/>
    </row>
    <row r="1885" spans="2:3" x14ac:dyDescent="0.25">
      <c r="B1885" s="8"/>
      <c r="C1885" s="8"/>
    </row>
    <row r="1886" spans="2:3" x14ac:dyDescent="0.25">
      <c r="B1886" s="8"/>
      <c r="C1886" s="8"/>
    </row>
    <row r="1887" spans="2:3" x14ac:dyDescent="0.25">
      <c r="B1887" s="8"/>
      <c r="C1887" s="8"/>
    </row>
    <row r="1888" spans="2:3" x14ac:dyDescent="0.25">
      <c r="B1888" s="8"/>
      <c r="C1888" s="8"/>
    </row>
    <row r="1889" spans="2:3" x14ac:dyDescent="0.25">
      <c r="B1889" s="8"/>
      <c r="C1889" s="8"/>
    </row>
    <row r="1890" spans="2:3" x14ac:dyDescent="0.25">
      <c r="B1890" s="8"/>
      <c r="C1890" s="8"/>
    </row>
    <row r="1891" spans="2:3" x14ac:dyDescent="0.25">
      <c r="B1891" s="8"/>
      <c r="C1891" s="8"/>
    </row>
    <row r="1892" spans="2:3" x14ac:dyDescent="0.25">
      <c r="B1892" s="8"/>
      <c r="C1892" s="8"/>
    </row>
    <row r="1893" spans="2:3" x14ac:dyDescent="0.25">
      <c r="B1893" s="8"/>
      <c r="C1893" s="8"/>
    </row>
    <row r="1894" spans="2:3" x14ac:dyDescent="0.25">
      <c r="B1894" s="8"/>
      <c r="C1894" s="8"/>
    </row>
    <row r="1895" spans="2:3" x14ac:dyDescent="0.25">
      <c r="B1895" s="8"/>
      <c r="C1895" s="8"/>
    </row>
    <row r="1896" spans="2:3" x14ac:dyDescent="0.25">
      <c r="B1896" s="8"/>
      <c r="C1896" s="8"/>
    </row>
    <row r="1897" spans="2:3" x14ac:dyDescent="0.25">
      <c r="B1897" s="8"/>
      <c r="C1897" s="8"/>
    </row>
    <row r="1898" spans="2:3" x14ac:dyDescent="0.25">
      <c r="B1898" s="8"/>
      <c r="C1898" s="8"/>
    </row>
    <row r="1899" spans="2:3" x14ac:dyDescent="0.25">
      <c r="B1899" s="8"/>
      <c r="C1899" s="8"/>
    </row>
    <row r="1900" spans="2:3" x14ac:dyDescent="0.25">
      <c r="B1900" s="8"/>
      <c r="C1900" s="8"/>
    </row>
    <row r="1901" spans="2:3" x14ac:dyDescent="0.25">
      <c r="B1901" s="8"/>
      <c r="C1901" s="8"/>
    </row>
    <row r="1902" spans="2:3" x14ac:dyDescent="0.25">
      <c r="B1902" s="8"/>
      <c r="C1902" s="8"/>
    </row>
    <row r="1903" spans="2:3" x14ac:dyDescent="0.25">
      <c r="B1903" s="8"/>
      <c r="C1903" s="8"/>
    </row>
    <row r="1904" spans="2:3" x14ac:dyDescent="0.25">
      <c r="B1904" s="8"/>
      <c r="C1904" s="8"/>
    </row>
    <row r="1905" spans="2:3" x14ac:dyDescent="0.25">
      <c r="B1905" s="8"/>
      <c r="C1905" s="8"/>
    </row>
    <row r="1906" spans="2:3" x14ac:dyDescent="0.25">
      <c r="B1906" s="8"/>
      <c r="C1906" s="8"/>
    </row>
    <row r="1907" spans="2:3" x14ac:dyDescent="0.25">
      <c r="B1907" s="8"/>
      <c r="C1907" s="8"/>
    </row>
    <row r="1908" spans="2:3" x14ac:dyDescent="0.25">
      <c r="B1908" s="8"/>
      <c r="C1908" s="8"/>
    </row>
    <row r="1909" spans="2:3" x14ac:dyDescent="0.25">
      <c r="B1909" s="8"/>
      <c r="C1909" s="8"/>
    </row>
    <row r="1910" spans="2:3" x14ac:dyDescent="0.25">
      <c r="B1910" s="8"/>
      <c r="C1910" s="8"/>
    </row>
    <row r="1911" spans="2:3" x14ac:dyDescent="0.25">
      <c r="B1911" s="8"/>
      <c r="C1911" s="8"/>
    </row>
    <row r="1912" spans="2:3" x14ac:dyDescent="0.25">
      <c r="B1912" s="8"/>
      <c r="C1912" s="8"/>
    </row>
    <row r="1913" spans="2:3" x14ac:dyDescent="0.25">
      <c r="B1913" s="8"/>
      <c r="C1913" s="8"/>
    </row>
    <row r="1914" spans="2:3" x14ac:dyDescent="0.25">
      <c r="B1914" s="8"/>
      <c r="C1914" s="8"/>
    </row>
    <row r="1915" spans="2:3" x14ac:dyDescent="0.25">
      <c r="B1915" s="8"/>
      <c r="C1915" s="8"/>
    </row>
    <row r="1916" spans="2:3" x14ac:dyDescent="0.25">
      <c r="B1916" s="8"/>
      <c r="C1916" s="8"/>
    </row>
    <row r="1917" spans="2:3" x14ac:dyDescent="0.25">
      <c r="B1917" s="8"/>
      <c r="C1917" s="8"/>
    </row>
    <row r="1918" spans="2:3" x14ac:dyDescent="0.25">
      <c r="B1918" s="8"/>
      <c r="C1918" s="8"/>
    </row>
    <row r="1919" spans="2:3" x14ac:dyDescent="0.25">
      <c r="B1919" s="8"/>
      <c r="C1919" s="8"/>
    </row>
    <row r="1920" spans="2:3" x14ac:dyDescent="0.25">
      <c r="B1920" s="8"/>
      <c r="C1920" s="8"/>
    </row>
    <row r="1921" spans="2:3" x14ac:dyDescent="0.25">
      <c r="B1921" s="8"/>
      <c r="C1921" s="8"/>
    </row>
    <row r="1922" spans="2:3" x14ac:dyDescent="0.25">
      <c r="B1922" s="8"/>
      <c r="C1922" s="8"/>
    </row>
    <row r="1923" spans="2:3" x14ac:dyDescent="0.25">
      <c r="B1923" s="8"/>
      <c r="C1923" s="8"/>
    </row>
    <row r="1924" spans="2:3" x14ac:dyDescent="0.25">
      <c r="B1924" s="8"/>
      <c r="C1924" s="8"/>
    </row>
    <row r="1925" spans="2:3" x14ac:dyDescent="0.25">
      <c r="B1925" s="8"/>
      <c r="C1925" s="8"/>
    </row>
    <row r="1926" spans="2:3" x14ac:dyDescent="0.25">
      <c r="B1926" s="8"/>
      <c r="C1926" s="8"/>
    </row>
    <row r="1927" spans="2:3" x14ac:dyDescent="0.25">
      <c r="B1927" s="8"/>
      <c r="C1927" s="8"/>
    </row>
    <row r="1928" spans="2:3" x14ac:dyDescent="0.25">
      <c r="B1928" s="8"/>
      <c r="C1928" s="8"/>
    </row>
    <row r="1929" spans="2:3" x14ac:dyDescent="0.25">
      <c r="B1929" s="8"/>
      <c r="C1929" s="8"/>
    </row>
    <row r="1930" spans="2:3" x14ac:dyDescent="0.25">
      <c r="B1930" s="8"/>
      <c r="C1930" s="8"/>
    </row>
    <row r="1931" spans="2:3" x14ac:dyDescent="0.25">
      <c r="B1931" s="8"/>
      <c r="C1931" s="8"/>
    </row>
    <row r="1932" spans="2:3" x14ac:dyDescent="0.25">
      <c r="B1932" s="8"/>
      <c r="C1932" s="8"/>
    </row>
    <row r="1933" spans="2:3" x14ac:dyDescent="0.25">
      <c r="B1933" s="8"/>
      <c r="C1933" s="8"/>
    </row>
    <row r="1934" spans="2:3" x14ac:dyDescent="0.25">
      <c r="B1934" s="8"/>
      <c r="C1934" s="8"/>
    </row>
    <row r="1935" spans="2:3" x14ac:dyDescent="0.25">
      <c r="B1935" s="8"/>
      <c r="C1935" s="8"/>
    </row>
    <row r="1936" spans="2:3" x14ac:dyDescent="0.25">
      <c r="B1936" s="8"/>
      <c r="C1936" s="8"/>
    </row>
    <row r="1937" spans="2:3" x14ac:dyDescent="0.25">
      <c r="B1937" s="8"/>
      <c r="C1937" s="8"/>
    </row>
    <row r="1938" spans="2:3" x14ac:dyDescent="0.25">
      <c r="B1938" s="8"/>
      <c r="C1938" s="8"/>
    </row>
    <row r="1939" spans="2:3" x14ac:dyDescent="0.25">
      <c r="B1939" s="8"/>
      <c r="C1939" s="8"/>
    </row>
    <row r="1940" spans="2:3" x14ac:dyDescent="0.25">
      <c r="B1940" s="8"/>
      <c r="C1940" s="8"/>
    </row>
    <row r="1941" spans="2:3" x14ac:dyDescent="0.25">
      <c r="B1941" s="8"/>
      <c r="C1941" s="8"/>
    </row>
    <row r="1942" spans="2:3" x14ac:dyDescent="0.25">
      <c r="B1942" s="8"/>
      <c r="C1942" s="8"/>
    </row>
    <row r="1943" spans="2:3" x14ac:dyDescent="0.25">
      <c r="B1943" s="8"/>
      <c r="C1943" s="8"/>
    </row>
    <row r="1944" spans="2:3" x14ac:dyDescent="0.25">
      <c r="B1944" s="8"/>
      <c r="C1944" s="8"/>
    </row>
    <row r="1945" spans="2:3" x14ac:dyDescent="0.25">
      <c r="B1945" s="8"/>
      <c r="C1945" s="8"/>
    </row>
    <row r="1946" spans="2:3" x14ac:dyDescent="0.25">
      <c r="B1946" s="8"/>
      <c r="C1946" s="8"/>
    </row>
    <row r="1947" spans="2:3" x14ac:dyDescent="0.25">
      <c r="B1947" s="8"/>
      <c r="C1947" s="8"/>
    </row>
    <row r="1948" spans="2:3" x14ac:dyDescent="0.25">
      <c r="B1948" s="8"/>
      <c r="C1948" s="8"/>
    </row>
    <row r="1949" spans="2:3" x14ac:dyDescent="0.25">
      <c r="B1949" s="8"/>
      <c r="C1949" s="8"/>
    </row>
    <row r="1950" spans="2:3" x14ac:dyDescent="0.25">
      <c r="B1950" s="8"/>
      <c r="C1950" s="8"/>
    </row>
    <row r="1951" spans="2:3" x14ac:dyDescent="0.25">
      <c r="B1951" s="8"/>
      <c r="C1951" s="8"/>
    </row>
    <row r="1952" spans="2:3" x14ac:dyDescent="0.25">
      <c r="B1952" s="8"/>
      <c r="C1952" s="8"/>
    </row>
    <row r="1953" spans="2:3" x14ac:dyDescent="0.25">
      <c r="B1953" s="8"/>
      <c r="C1953" s="8"/>
    </row>
    <row r="1954" spans="2:3" x14ac:dyDescent="0.25">
      <c r="B1954" s="8"/>
      <c r="C1954" s="8"/>
    </row>
    <row r="1955" spans="2:3" x14ac:dyDescent="0.25">
      <c r="B1955" s="8"/>
      <c r="C1955" s="8"/>
    </row>
    <row r="1956" spans="2:3" x14ac:dyDescent="0.25">
      <c r="B1956" s="8"/>
      <c r="C1956" s="8"/>
    </row>
    <row r="1957" spans="2:3" x14ac:dyDescent="0.25">
      <c r="B1957" s="8"/>
      <c r="C1957" s="8"/>
    </row>
    <row r="1958" spans="2:3" x14ac:dyDescent="0.25">
      <c r="B1958" s="8"/>
      <c r="C1958" s="8"/>
    </row>
    <row r="1959" spans="2:3" x14ac:dyDescent="0.25">
      <c r="B1959" s="8"/>
      <c r="C1959" s="8"/>
    </row>
    <row r="1960" spans="2:3" x14ac:dyDescent="0.25">
      <c r="B1960" s="8"/>
      <c r="C1960" s="8"/>
    </row>
    <row r="1961" spans="2:3" x14ac:dyDescent="0.25">
      <c r="B1961" s="8"/>
      <c r="C1961" s="8"/>
    </row>
    <row r="1962" spans="2:3" x14ac:dyDescent="0.25">
      <c r="B1962" s="8"/>
      <c r="C1962" s="8"/>
    </row>
    <row r="1963" spans="2:3" x14ac:dyDescent="0.25">
      <c r="B1963" s="8"/>
      <c r="C1963" s="8"/>
    </row>
    <row r="1964" spans="2:3" x14ac:dyDescent="0.25">
      <c r="B1964" s="8"/>
      <c r="C1964" s="8"/>
    </row>
    <row r="1965" spans="2:3" x14ac:dyDescent="0.25">
      <c r="B1965" s="8"/>
      <c r="C1965" s="8"/>
    </row>
    <row r="1966" spans="2:3" x14ac:dyDescent="0.25">
      <c r="B1966" s="8"/>
      <c r="C1966" s="8"/>
    </row>
    <row r="1967" spans="2:3" x14ac:dyDescent="0.25">
      <c r="B1967" s="8"/>
      <c r="C1967" s="8"/>
    </row>
    <row r="1968" spans="2:3" x14ac:dyDescent="0.25">
      <c r="B1968" s="8"/>
      <c r="C1968" s="8"/>
    </row>
    <row r="1969" spans="2:3" x14ac:dyDescent="0.25">
      <c r="B1969" s="8"/>
      <c r="C1969" s="8"/>
    </row>
    <row r="1970" spans="2:3" x14ac:dyDescent="0.25">
      <c r="B1970" s="8"/>
      <c r="C1970" s="8"/>
    </row>
    <row r="1971" spans="2:3" x14ac:dyDescent="0.25">
      <c r="B1971" s="8"/>
      <c r="C1971" s="8"/>
    </row>
    <row r="1972" spans="2:3" x14ac:dyDescent="0.25">
      <c r="B1972" s="8"/>
      <c r="C1972" s="8"/>
    </row>
    <row r="1973" spans="2:3" x14ac:dyDescent="0.25">
      <c r="B1973" s="8"/>
      <c r="C1973" s="8"/>
    </row>
    <row r="1974" spans="2:3" x14ac:dyDescent="0.25">
      <c r="B1974" s="8"/>
      <c r="C1974" s="8"/>
    </row>
    <row r="1975" spans="2:3" x14ac:dyDescent="0.25">
      <c r="B1975" s="8"/>
      <c r="C1975" s="8"/>
    </row>
    <row r="1976" spans="2:3" x14ac:dyDescent="0.25">
      <c r="B1976" s="8"/>
      <c r="C1976" s="8"/>
    </row>
    <row r="1977" spans="2:3" x14ac:dyDescent="0.25">
      <c r="B1977" s="8"/>
      <c r="C1977" s="8"/>
    </row>
    <row r="1978" spans="2:3" x14ac:dyDescent="0.25">
      <c r="B1978" s="8"/>
      <c r="C1978" s="8"/>
    </row>
    <row r="1979" spans="2:3" x14ac:dyDescent="0.25">
      <c r="B1979" s="8"/>
      <c r="C1979" s="8"/>
    </row>
    <row r="1980" spans="2:3" x14ac:dyDescent="0.25">
      <c r="B1980" s="8"/>
      <c r="C1980" s="8"/>
    </row>
    <row r="1981" spans="2:3" x14ac:dyDescent="0.25">
      <c r="B1981" s="8"/>
      <c r="C1981" s="8"/>
    </row>
    <row r="1982" spans="2:3" x14ac:dyDescent="0.25">
      <c r="B1982" s="8"/>
      <c r="C1982" s="8"/>
    </row>
    <row r="1983" spans="2:3" x14ac:dyDescent="0.25">
      <c r="B1983" s="8"/>
      <c r="C1983" s="8"/>
    </row>
    <row r="1984" spans="2:3" x14ac:dyDescent="0.25">
      <c r="B1984" s="8"/>
      <c r="C1984" s="8"/>
    </row>
    <row r="1985" spans="2:3" x14ac:dyDescent="0.25">
      <c r="B1985" s="8"/>
      <c r="C1985" s="8"/>
    </row>
    <row r="1986" spans="2:3" x14ac:dyDescent="0.25">
      <c r="B1986" s="8"/>
      <c r="C1986" s="8"/>
    </row>
    <row r="1987" spans="2:3" x14ac:dyDescent="0.25">
      <c r="B1987" s="8"/>
      <c r="C1987" s="8"/>
    </row>
    <row r="1988" spans="2:3" x14ac:dyDescent="0.25">
      <c r="B1988" s="8"/>
      <c r="C1988" s="8"/>
    </row>
    <row r="1989" spans="2:3" x14ac:dyDescent="0.25">
      <c r="B1989" s="8"/>
      <c r="C1989" s="8"/>
    </row>
    <row r="1990" spans="2:3" x14ac:dyDescent="0.25">
      <c r="B1990" s="8"/>
      <c r="C1990" s="8"/>
    </row>
    <row r="1991" spans="2:3" x14ac:dyDescent="0.25">
      <c r="B1991" s="8"/>
      <c r="C1991" s="8"/>
    </row>
    <row r="1992" spans="2:3" x14ac:dyDescent="0.25">
      <c r="B1992" s="8"/>
      <c r="C1992" s="8"/>
    </row>
    <row r="1993" spans="2:3" x14ac:dyDescent="0.25">
      <c r="B1993" s="8"/>
      <c r="C1993" s="8"/>
    </row>
    <row r="1994" spans="2:3" x14ac:dyDescent="0.25">
      <c r="B1994" s="8"/>
      <c r="C1994" s="8"/>
    </row>
    <row r="1995" spans="2:3" x14ac:dyDescent="0.25">
      <c r="B1995" s="8"/>
      <c r="C1995" s="8"/>
    </row>
    <row r="1996" spans="2:3" x14ac:dyDescent="0.25">
      <c r="B1996" s="8"/>
      <c r="C1996" s="8"/>
    </row>
    <row r="1997" spans="2:3" x14ac:dyDescent="0.25">
      <c r="B1997" s="8"/>
      <c r="C1997" s="8"/>
    </row>
    <row r="1998" spans="2:3" x14ac:dyDescent="0.25">
      <c r="B1998" s="8"/>
      <c r="C1998" s="8"/>
    </row>
    <row r="1999" spans="2:3" x14ac:dyDescent="0.25">
      <c r="B1999" s="8"/>
      <c r="C1999" s="8"/>
    </row>
    <row r="2000" spans="2:3" x14ac:dyDescent="0.25">
      <c r="B2000" s="8"/>
      <c r="C2000" s="8"/>
    </row>
    <row r="2001" spans="2:3" x14ac:dyDescent="0.25">
      <c r="B2001" s="8"/>
      <c r="C2001" s="8"/>
    </row>
    <row r="2002" spans="2:3" x14ac:dyDescent="0.25">
      <c r="B2002" s="8"/>
      <c r="C2002" s="8"/>
    </row>
    <row r="2003" spans="2:3" x14ac:dyDescent="0.25">
      <c r="B2003" s="8"/>
      <c r="C2003" s="8"/>
    </row>
    <row r="2004" spans="2:3" x14ac:dyDescent="0.25">
      <c r="B2004" s="8"/>
      <c r="C2004" s="8"/>
    </row>
    <row r="2005" spans="2:3" x14ac:dyDescent="0.25">
      <c r="B2005" s="8"/>
      <c r="C2005" s="8"/>
    </row>
    <row r="2006" spans="2:3" x14ac:dyDescent="0.25">
      <c r="B2006" s="8"/>
      <c r="C2006" s="8"/>
    </row>
    <row r="2007" spans="2:3" x14ac:dyDescent="0.25">
      <c r="B2007" s="8"/>
      <c r="C2007" s="8"/>
    </row>
    <row r="2008" spans="2:3" x14ac:dyDescent="0.25">
      <c r="B2008" s="8"/>
      <c r="C2008" s="8"/>
    </row>
    <row r="2009" spans="2:3" x14ac:dyDescent="0.25">
      <c r="B2009" s="8"/>
      <c r="C2009" s="8"/>
    </row>
    <row r="2010" spans="2:3" x14ac:dyDescent="0.25">
      <c r="B2010" s="8"/>
      <c r="C2010" s="8"/>
    </row>
    <row r="2011" spans="2:3" x14ac:dyDescent="0.25">
      <c r="B2011" s="8"/>
      <c r="C2011" s="8"/>
    </row>
    <row r="2012" spans="2:3" x14ac:dyDescent="0.25">
      <c r="B2012" s="8"/>
      <c r="C2012" s="8"/>
    </row>
    <row r="2013" spans="2:3" x14ac:dyDescent="0.25">
      <c r="B2013" s="8"/>
      <c r="C2013" s="8"/>
    </row>
    <row r="2014" spans="2:3" x14ac:dyDescent="0.25">
      <c r="B2014" s="8"/>
      <c r="C2014" s="8"/>
    </row>
    <row r="2015" spans="2:3" x14ac:dyDescent="0.25">
      <c r="B2015" s="8"/>
      <c r="C2015" s="8"/>
    </row>
    <row r="2016" spans="2:3" x14ac:dyDescent="0.25">
      <c r="B2016" s="8"/>
      <c r="C2016" s="8"/>
    </row>
    <row r="2017" spans="2:3" x14ac:dyDescent="0.25">
      <c r="B2017" s="8"/>
      <c r="C2017" s="8"/>
    </row>
    <row r="2018" spans="2:3" x14ac:dyDescent="0.25">
      <c r="B2018" s="8"/>
      <c r="C2018" s="8"/>
    </row>
    <row r="2019" spans="2:3" x14ac:dyDescent="0.25">
      <c r="B2019" s="8"/>
      <c r="C2019" s="8"/>
    </row>
    <row r="2020" spans="2:3" x14ac:dyDescent="0.25">
      <c r="B2020" s="8"/>
      <c r="C2020" s="8"/>
    </row>
    <row r="2021" spans="2:3" x14ac:dyDescent="0.25">
      <c r="B2021" s="8"/>
      <c r="C2021" s="8"/>
    </row>
    <row r="2022" spans="2:3" x14ac:dyDescent="0.25">
      <c r="B2022" s="8"/>
      <c r="C2022" s="8"/>
    </row>
    <row r="2023" spans="2:3" x14ac:dyDescent="0.25">
      <c r="B2023" s="8"/>
      <c r="C2023" s="8"/>
    </row>
    <row r="2024" spans="2:3" x14ac:dyDescent="0.25">
      <c r="B2024" s="8"/>
      <c r="C2024" s="8"/>
    </row>
    <row r="2025" spans="2:3" x14ac:dyDescent="0.25">
      <c r="B2025" s="8"/>
      <c r="C2025" s="8"/>
    </row>
    <row r="2026" spans="2:3" x14ac:dyDescent="0.25">
      <c r="B2026" s="8"/>
      <c r="C2026" s="8"/>
    </row>
    <row r="2027" spans="2:3" x14ac:dyDescent="0.25">
      <c r="B2027" s="8"/>
      <c r="C2027" s="8"/>
    </row>
    <row r="2028" spans="2:3" x14ac:dyDescent="0.25">
      <c r="B2028" s="8"/>
      <c r="C2028" s="8"/>
    </row>
    <row r="2029" spans="2:3" x14ac:dyDescent="0.25">
      <c r="B2029" s="8"/>
      <c r="C2029" s="8"/>
    </row>
    <row r="2030" spans="2:3" x14ac:dyDescent="0.25">
      <c r="B2030" s="8"/>
      <c r="C2030" s="8"/>
    </row>
    <row r="2031" spans="2:3" x14ac:dyDescent="0.25">
      <c r="B2031" s="8"/>
      <c r="C2031" s="8"/>
    </row>
    <row r="2032" spans="2:3" x14ac:dyDescent="0.25">
      <c r="B2032" s="8"/>
      <c r="C2032" s="8"/>
    </row>
    <row r="2033" spans="2:3" x14ac:dyDescent="0.25">
      <c r="B2033" s="8"/>
      <c r="C2033" s="8"/>
    </row>
    <row r="2034" spans="2:3" x14ac:dyDescent="0.25">
      <c r="B2034" s="8"/>
      <c r="C2034" s="8"/>
    </row>
    <row r="2035" spans="2:3" x14ac:dyDescent="0.25">
      <c r="B2035" s="8"/>
      <c r="C2035" s="8"/>
    </row>
    <row r="2036" spans="2:3" x14ac:dyDescent="0.25">
      <c r="B2036" s="8"/>
      <c r="C2036" s="8"/>
    </row>
    <row r="2037" spans="2:3" x14ac:dyDescent="0.25">
      <c r="B2037" s="8"/>
      <c r="C2037" s="8"/>
    </row>
    <row r="2038" spans="2:3" x14ac:dyDescent="0.25">
      <c r="B2038" s="8"/>
      <c r="C2038" s="8"/>
    </row>
    <row r="2039" spans="2:3" x14ac:dyDescent="0.25">
      <c r="B2039" s="8"/>
      <c r="C2039" s="8"/>
    </row>
    <row r="2040" spans="2:3" x14ac:dyDescent="0.25">
      <c r="B2040" s="8"/>
      <c r="C2040" s="8"/>
    </row>
    <row r="2041" spans="2:3" x14ac:dyDescent="0.25">
      <c r="B2041" s="8"/>
      <c r="C2041" s="8"/>
    </row>
    <row r="2042" spans="2:3" x14ac:dyDescent="0.25">
      <c r="B2042" s="8"/>
      <c r="C2042" s="8"/>
    </row>
    <row r="2043" spans="2:3" x14ac:dyDescent="0.25">
      <c r="B2043" s="8"/>
      <c r="C2043" s="8"/>
    </row>
    <row r="2044" spans="2:3" x14ac:dyDescent="0.25">
      <c r="B2044" s="8"/>
      <c r="C2044" s="8"/>
    </row>
    <row r="2045" spans="2:3" x14ac:dyDescent="0.25">
      <c r="B2045" s="8"/>
      <c r="C2045" s="8"/>
    </row>
    <row r="2046" spans="2:3" x14ac:dyDescent="0.25">
      <c r="B2046" s="8"/>
      <c r="C2046" s="8"/>
    </row>
    <row r="2047" spans="2:3" x14ac:dyDescent="0.25">
      <c r="B2047" s="8"/>
      <c r="C2047" s="8"/>
    </row>
    <row r="2048" spans="2:3" x14ac:dyDescent="0.25">
      <c r="B2048" s="8"/>
      <c r="C2048" s="8"/>
    </row>
    <row r="2049" spans="2:3" x14ac:dyDescent="0.25">
      <c r="B2049" s="8"/>
      <c r="C2049" s="8"/>
    </row>
    <row r="2050" spans="2:3" x14ac:dyDescent="0.25">
      <c r="B2050" s="8"/>
      <c r="C2050" s="8"/>
    </row>
    <row r="2051" spans="2:3" x14ac:dyDescent="0.25">
      <c r="B2051" s="8"/>
      <c r="C2051" s="8"/>
    </row>
    <row r="2052" spans="2:3" x14ac:dyDescent="0.25">
      <c r="B2052" s="8"/>
      <c r="C2052" s="8"/>
    </row>
    <row r="2053" spans="2:3" x14ac:dyDescent="0.25">
      <c r="B2053" s="8"/>
      <c r="C2053" s="8"/>
    </row>
    <row r="2054" spans="2:3" x14ac:dyDescent="0.25">
      <c r="B2054" s="8"/>
      <c r="C2054" s="8"/>
    </row>
    <row r="2055" spans="2:3" x14ac:dyDescent="0.25">
      <c r="B2055" s="8"/>
      <c r="C2055" s="8"/>
    </row>
    <row r="2056" spans="2:3" x14ac:dyDescent="0.25">
      <c r="B2056" s="8"/>
      <c r="C2056" s="8"/>
    </row>
    <row r="2057" spans="2:3" x14ac:dyDescent="0.25">
      <c r="B2057" s="8"/>
      <c r="C2057" s="8"/>
    </row>
    <row r="2058" spans="2:3" x14ac:dyDescent="0.25">
      <c r="B2058" s="8"/>
      <c r="C2058" s="8"/>
    </row>
    <row r="2059" spans="2:3" x14ac:dyDescent="0.25">
      <c r="B2059" s="8"/>
      <c r="C2059" s="8"/>
    </row>
    <row r="2060" spans="2:3" x14ac:dyDescent="0.25">
      <c r="B2060" s="8"/>
      <c r="C2060" s="8"/>
    </row>
    <row r="2061" spans="2:3" x14ac:dyDescent="0.25">
      <c r="B2061" s="8"/>
      <c r="C2061" s="8"/>
    </row>
    <row r="2062" spans="2:3" x14ac:dyDescent="0.25">
      <c r="B2062" s="8"/>
      <c r="C2062" s="8"/>
    </row>
    <row r="2063" spans="2:3" x14ac:dyDescent="0.25">
      <c r="B2063" s="8"/>
      <c r="C2063" s="8"/>
    </row>
    <row r="2064" spans="2:3" x14ac:dyDescent="0.25">
      <c r="B2064" s="8"/>
      <c r="C2064" s="8"/>
    </row>
    <row r="2065" spans="2:3" x14ac:dyDescent="0.25">
      <c r="B2065" s="8"/>
      <c r="C2065" s="8"/>
    </row>
    <row r="2066" spans="2:3" x14ac:dyDescent="0.25">
      <c r="B2066" s="8"/>
      <c r="C2066" s="8"/>
    </row>
    <row r="2067" spans="2:3" x14ac:dyDescent="0.25">
      <c r="B2067" s="8"/>
      <c r="C2067" s="8"/>
    </row>
    <row r="2068" spans="2:3" x14ac:dyDescent="0.25">
      <c r="B2068" s="8"/>
      <c r="C2068" s="8"/>
    </row>
    <row r="2069" spans="2:3" x14ac:dyDescent="0.25">
      <c r="B2069" s="8"/>
      <c r="C2069" s="8"/>
    </row>
    <row r="2070" spans="2:3" x14ac:dyDescent="0.25">
      <c r="B2070" s="8"/>
      <c r="C2070" s="8"/>
    </row>
    <row r="2071" spans="2:3" x14ac:dyDescent="0.25">
      <c r="B2071" s="8"/>
      <c r="C2071" s="8"/>
    </row>
    <row r="2072" spans="2:3" x14ac:dyDescent="0.25">
      <c r="B2072" s="8"/>
      <c r="C2072" s="8"/>
    </row>
    <row r="2073" spans="2:3" x14ac:dyDescent="0.25">
      <c r="B2073" s="8"/>
      <c r="C2073" s="8"/>
    </row>
    <row r="2074" spans="2:3" x14ac:dyDescent="0.25">
      <c r="B2074" s="8"/>
      <c r="C2074" s="8"/>
    </row>
    <row r="2075" spans="2:3" x14ac:dyDescent="0.25">
      <c r="B2075" s="8"/>
      <c r="C2075" s="8"/>
    </row>
    <row r="2076" spans="2:3" x14ac:dyDescent="0.25">
      <c r="B2076" s="8"/>
      <c r="C2076" s="8"/>
    </row>
    <row r="2077" spans="2:3" x14ac:dyDescent="0.25">
      <c r="B2077" s="8"/>
      <c r="C2077" s="8"/>
    </row>
    <row r="2078" spans="2:3" x14ac:dyDescent="0.25">
      <c r="B2078" s="8"/>
      <c r="C2078" s="8"/>
    </row>
    <row r="2079" spans="2:3" x14ac:dyDescent="0.25">
      <c r="B2079" s="8"/>
      <c r="C2079" s="8"/>
    </row>
    <row r="2080" spans="2:3" x14ac:dyDescent="0.25">
      <c r="B2080" s="8"/>
      <c r="C2080" s="8"/>
    </row>
    <row r="2081" spans="2:3" x14ac:dyDescent="0.25">
      <c r="B2081" s="8"/>
      <c r="C2081" s="8"/>
    </row>
    <row r="2082" spans="2:3" x14ac:dyDescent="0.25">
      <c r="B2082" s="8"/>
      <c r="C2082" s="8"/>
    </row>
    <row r="2083" spans="2:3" x14ac:dyDescent="0.25">
      <c r="B2083" s="8"/>
      <c r="C2083" s="8"/>
    </row>
    <row r="2084" spans="2:3" x14ac:dyDescent="0.25">
      <c r="B2084" s="8"/>
      <c r="C2084" s="8"/>
    </row>
    <row r="2085" spans="2:3" x14ac:dyDescent="0.25">
      <c r="B2085" s="8"/>
      <c r="C2085" s="8"/>
    </row>
    <row r="2086" spans="2:3" x14ac:dyDescent="0.25">
      <c r="B2086" s="8"/>
      <c r="C2086" s="8"/>
    </row>
    <row r="2087" spans="2:3" x14ac:dyDescent="0.25">
      <c r="B2087" s="8"/>
      <c r="C2087" s="8"/>
    </row>
    <row r="2088" spans="2:3" x14ac:dyDescent="0.25">
      <c r="B2088" s="8"/>
      <c r="C2088" s="8"/>
    </row>
    <row r="2089" spans="2:3" x14ac:dyDescent="0.25">
      <c r="B2089" s="8"/>
      <c r="C2089" s="8"/>
    </row>
    <row r="2090" spans="2:3" x14ac:dyDescent="0.25">
      <c r="B2090" s="8"/>
      <c r="C2090" s="8"/>
    </row>
    <row r="2091" spans="2:3" x14ac:dyDescent="0.25">
      <c r="B2091" s="8"/>
      <c r="C209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C633-83F3-4DE3-8AAC-12061B6417F2}">
  <dimension ref="A1:U1024"/>
  <sheetViews>
    <sheetView topLeftCell="L1" workbookViewId="0">
      <selection activeCell="S1002" sqref="S1002:U1002"/>
    </sheetView>
  </sheetViews>
  <sheetFormatPr defaultRowHeight="15" x14ac:dyDescent="0.25"/>
  <cols>
    <col min="1" max="1" width="15.28515625" customWidth="1"/>
    <col min="2" max="2" width="10.7109375" style="2" bestFit="1" customWidth="1"/>
    <col min="3" max="4" width="17.7109375" style="2" customWidth="1"/>
    <col min="5" max="5" width="11.5703125" style="3" bestFit="1" customWidth="1"/>
    <col min="6" max="6" width="33.28515625" bestFit="1" customWidth="1"/>
    <col min="7" max="7" width="33.28515625" customWidth="1"/>
    <col min="8" max="8" width="9.85546875" customWidth="1"/>
    <col min="9" max="9" width="31.42578125" customWidth="1"/>
    <col min="10" max="10" width="39" customWidth="1"/>
    <col min="11" max="11" width="26.28515625" customWidth="1"/>
    <col min="12" max="12" width="14" customWidth="1"/>
    <col min="13" max="13" width="12.85546875" customWidth="1"/>
    <col min="14" max="14" width="10.85546875" customWidth="1"/>
    <col min="15" max="15" width="23.85546875" customWidth="1"/>
    <col min="16" max="16" width="17.28515625" customWidth="1"/>
    <col min="17" max="17" width="12" style="12" bestFit="1" customWidth="1"/>
    <col min="18" max="18" width="11.42578125" bestFit="1" customWidth="1"/>
    <col min="19" max="19" width="12.7109375" style="12" bestFit="1" customWidth="1"/>
    <col min="20" max="20" width="12.7109375" bestFit="1" customWidth="1"/>
    <col min="21" max="21" width="13.140625" bestFit="1" customWidth="1"/>
  </cols>
  <sheetData>
    <row r="1" spans="1:21" x14ac:dyDescent="0.25">
      <c r="A1" t="s">
        <v>0</v>
      </c>
      <c r="B1" s="2" t="s">
        <v>7</v>
      </c>
      <c r="C1" s="2" t="s">
        <v>2234</v>
      </c>
      <c r="D1" s="2" t="s">
        <v>2233</v>
      </c>
      <c r="E1" s="3" t="s">
        <v>8</v>
      </c>
      <c r="F1" t="s">
        <v>4</v>
      </c>
      <c r="G1" s="2" t="s">
        <v>2235</v>
      </c>
      <c r="H1" t="s">
        <v>9</v>
      </c>
      <c r="I1" t="s">
        <v>2443</v>
      </c>
      <c r="J1" t="s">
        <v>2444</v>
      </c>
      <c r="K1" t="s">
        <v>2445</v>
      </c>
      <c r="L1" t="s">
        <v>5</v>
      </c>
      <c r="M1" t="s">
        <v>1</v>
      </c>
      <c r="N1" t="s">
        <v>2</v>
      </c>
      <c r="O1" t="s">
        <v>2231</v>
      </c>
      <c r="P1" t="s">
        <v>2938</v>
      </c>
      <c r="Q1" s="12" t="s">
        <v>3</v>
      </c>
      <c r="R1" s="1" t="s">
        <v>6</v>
      </c>
      <c r="S1" s="12" t="s">
        <v>2939</v>
      </c>
      <c r="T1" t="s">
        <v>2940</v>
      </c>
      <c r="U1" t="s">
        <v>2941</v>
      </c>
    </row>
    <row r="2" spans="1:21" x14ac:dyDescent="0.25">
      <c r="A2" t="s">
        <v>10</v>
      </c>
      <c r="B2" s="2">
        <v>44089</v>
      </c>
      <c r="C2" s="2" t="str">
        <f t="shared" ref="C2:C65" si="0">TEXT(B2,"DDDD")</f>
        <v>Tuesday</v>
      </c>
      <c r="D2" s="2" t="str">
        <f t="shared" ref="D2:D65" si="1">TEXT(B2,"MMMM")</f>
        <v>September</v>
      </c>
      <c r="E2" s="3">
        <v>0.31735628150170458</v>
      </c>
      <c r="F2" t="s">
        <v>2024</v>
      </c>
      <c r="G2" t="s">
        <v>2236</v>
      </c>
      <c r="H2" t="s">
        <v>1010</v>
      </c>
      <c r="I2" s="1" t="s">
        <v>2446</v>
      </c>
      <c r="J2" s="1" t="s">
        <v>2447</v>
      </c>
      <c r="K2" s="1" t="s">
        <v>2448</v>
      </c>
      <c r="L2" s="1" t="s">
        <v>1012</v>
      </c>
      <c r="M2">
        <v>12443</v>
      </c>
      <c r="N2">
        <v>33</v>
      </c>
      <c r="O2" s="1" t="str">
        <f>VLOOKUP(Sales[[#This Row],[Product ID]],Products[[#Headers],[#Data],[Product ID]:[Product Name]],2,FALSE)</f>
        <v>Telephone Message Books with Fax/Mobile Section, 5 1/2" x 3 3/16"</v>
      </c>
      <c r="P2" s="1" t="str">
        <f>VLOOKUP(Sales[[#This Row],[Product ID]],Products[[#Headers],[#Data],[Product ID]:[Category]],3,)</f>
        <v>Office Supplies</v>
      </c>
      <c r="Q2" s="13">
        <f>VLOOKUP(Sales[[#This Row],[Product ID]],Products[[#Headers],[#Data],[Product ID]:[Unit Price]],4,FALSE)</f>
        <v>81.91</v>
      </c>
      <c r="R2" s="14">
        <f>VLOOKUP(Sales[[#This Row],[Product ID]],Products[[#Headers],[#Data]],5,FALSE)</f>
        <v>56</v>
      </c>
      <c r="S2" s="13">
        <f>Sales[[#This Row],[Quantity]]*Sales[[#This Row],[Unit Price]]</f>
        <v>2703.0299999999997</v>
      </c>
      <c r="T2" s="14">
        <f>Sales[[#This Row],[Quantity]]*Sales[[#This Row],[Unit Cost]]</f>
        <v>1848</v>
      </c>
      <c r="U2" s="13">
        <f>Sales[[#This Row],[Total Sales]]-Sales[[#This Row],[Total Cost]]</f>
        <v>855.02999999999975</v>
      </c>
    </row>
    <row r="3" spans="1:21" x14ac:dyDescent="0.25">
      <c r="A3" t="s">
        <v>11</v>
      </c>
      <c r="B3" s="2">
        <v>44087</v>
      </c>
      <c r="C3" s="2" t="str">
        <f t="shared" si="0"/>
        <v>Sunday</v>
      </c>
      <c r="D3" s="2" t="str">
        <f t="shared" si="1"/>
        <v>September</v>
      </c>
      <c r="E3" s="3">
        <v>0.69154799344987672</v>
      </c>
      <c r="F3" t="s">
        <v>2025</v>
      </c>
      <c r="G3" t="s">
        <v>2237</v>
      </c>
      <c r="H3" t="s">
        <v>1011</v>
      </c>
      <c r="I3" s="1" t="s">
        <v>2446</v>
      </c>
      <c r="J3" s="1" t="s">
        <v>2447</v>
      </c>
      <c r="K3" s="1" t="s">
        <v>2448</v>
      </c>
      <c r="L3" s="1" t="s">
        <v>1012</v>
      </c>
      <c r="M3">
        <v>12984</v>
      </c>
      <c r="N3">
        <v>23</v>
      </c>
      <c r="O3" s="1" t="str">
        <f>VLOOKUP(Sales[[#This Row],[Product ID]],Products[[#Headers],[#Data],[Product ID]:[Product Name]],2,FALSE)</f>
        <v>Fiskars 8" Scissors, 2/Pack</v>
      </c>
      <c r="P3" s="1" t="str">
        <f>VLOOKUP(Sales[[#This Row],[Product ID]],Products[[#Headers],[#Data],[Product ID]:[Category]],3,)</f>
        <v>Office Supplies</v>
      </c>
      <c r="Q3" s="13">
        <f>VLOOKUP(Sales[[#This Row],[Product ID]],Products[[#Headers],[#Data],[Product ID]:[Unit Price]],4,FALSE)</f>
        <v>74.099999999999994</v>
      </c>
      <c r="R3" s="14">
        <f>VLOOKUP(Sales[[#This Row],[Product ID]],Products[[#Headers],[#Data]],5,FALSE)</f>
        <v>51</v>
      </c>
      <c r="S3" s="13">
        <f>Sales[[#This Row],[Quantity]]*Sales[[#This Row],[Unit Price]]</f>
        <v>1704.3</v>
      </c>
      <c r="T3" s="14">
        <f>Sales[[#This Row],[Quantity]]*Sales[[#This Row],[Unit Cost]]</f>
        <v>1173</v>
      </c>
      <c r="U3" s="13">
        <f>Sales[[#This Row],[Total Sales]]-Sales[[#This Row],[Total Cost]]</f>
        <v>531.29999999999995</v>
      </c>
    </row>
    <row r="4" spans="1:21" x14ac:dyDescent="0.25">
      <c r="A4" t="s">
        <v>12</v>
      </c>
      <c r="B4" s="2">
        <v>44339</v>
      </c>
      <c r="C4" s="2" t="str">
        <f t="shared" si="0"/>
        <v>Sunday</v>
      </c>
      <c r="D4" s="2" t="str">
        <f t="shared" si="1"/>
        <v>May</v>
      </c>
      <c r="E4" s="3">
        <v>0.86207311160411937</v>
      </c>
      <c r="F4" t="s">
        <v>2026</v>
      </c>
      <c r="G4" t="s">
        <v>2238</v>
      </c>
      <c r="H4" t="s">
        <v>1010</v>
      </c>
      <c r="I4" s="1" t="s">
        <v>2449</v>
      </c>
      <c r="J4" s="1" t="s">
        <v>2450</v>
      </c>
      <c r="K4" s="1" t="s">
        <v>2448</v>
      </c>
      <c r="L4" s="1" t="s">
        <v>1013</v>
      </c>
      <c r="M4">
        <v>12182</v>
      </c>
      <c r="N4">
        <v>41</v>
      </c>
      <c r="O4" s="1" t="str">
        <f>VLOOKUP(Sales[[#This Row],[Product ID]],Products[[#Headers],[#Data],[Product ID]:[Product Name]],2,FALSE)</f>
        <v>Aprerase</v>
      </c>
      <c r="P4" s="1" t="str">
        <f>VLOOKUP(Sales[[#This Row],[Product ID]],Products[[#Headers],[#Data],[Product ID]:[Category]],3,)</f>
        <v>Antipiretics</v>
      </c>
      <c r="Q4" s="13">
        <f>VLOOKUP(Sales[[#This Row],[Product ID]],Products[[#Headers],[#Data],[Product ID]:[Unit Price]],4,FALSE)</f>
        <v>18.93</v>
      </c>
      <c r="R4" s="14">
        <f>VLOOKUP(Sales[[#This Row],[Product ID]],Products[[#Headers],[#Data]],5,FALSE)</f>
        <v>10</v>
      </c>
      <c r="S4" s="13">
        <f>Sales[[#This Row],[Quantity]]*Sales[[#This Row],[Unit Price]]</f>
        <v>776.13</v>
      </c>
      <c r="T4" s="14">
        <f>Sales[[#This Row],[Quantity]]*Sales[[#This Row],[Unit Cost]]</f>
        <v>410</v>
      </c>
      <c r="U4" s="13">
        <f>Sales[[#This Row],[Total Sales]]-Sales[[#This Row],[Total Cost]]</f>
        <v>366.13</v>
      </c>
    </row>
    <row r="5" spans="1:21" x14ac:dyDescent="0.25">
      <c r="A5" t="s">
        <v>13</v>
      </c>
      <c r="B5" s="2">
        <v>44037</v>
      </c>
      <c r="C5" s="2" t="str">
        <f t="shared" si="0"/>
        <v>Saturday</v>
      </c>
      <c r="D5" s="2" t="str">
        <f t="shared" si="1"/>
        <v>July</v>
      </c>
      <c r="E5" s="3">
        <v>0.40301748126267178</v>
      </c>
      <c r="F5" t="s">
        <v>2027</v>
      </c>
      <c r="G5" t="s">
        <v>2239</v>
      </c>
      <c r="H5" t="s">
        <v>1011</v>
      </c>
      <c r="I5" s="1" t="s">
        <v>2451</v>
      </c>
      <c r="J5" s="1" t="s">
        <v>2452</v>
      </c>
      <c r="K5" s="1" t="s">
        <v>2448</v>
      </c>
      <c r="L5" s="1" t="s">
        <v>1012</v>
      </c>
      <c r="M5">
        <v>12276</v>
      </c>
      <c r="N5">
        <v>44</v>
      </c>
      <c r="O5" s="1" t="str">
        <f>VLOOKUP(Sales[[#This Row],[Product ID]],Products[[#Headers],[#Data],[Product ID]:[Product Name]],2,FALSE)</f>
        <v>Lansopril Acribax</v>
      </c>
      <c r="P5" s="1" t="str">
        <f>VLOOKUP(Sales[[#This Row],[Product ID]],Products[[#Headers],[#Data],[Product ID]:[Category]],3,)</f>
        <v>Antipiretics</v>
      </c>
      <c r="Q5" s="13">
        <f>VLOOKUP(Sales[[#This Row],[Product ID]],Products[[#Headers],[#Data],[Product ID]:[Unit Price]],4,FALSE)</f>
        <v>68.599999999999994</v>
      </c>
      <c r="R5" s="14">
        <f>VLOOKUP(Sales[[#This Row],[Product ID]],Products[[#Headers],[#Data]],5,FALSE)</f>
        <v>57</v>
      </c>
      <c r="S5" s="13">
        <f>Sales[[#This Row],[Quantity]]*Sales[[#This Row],[Unit Price]]</f>
        <v>3018.3999999999996</v>
      </c>
      <c r="T5" s="14">
        <f>Sales[[#This Row],[Quantity]]*Sales[[#This Row],[Unit Cost]]</f>
        <v>2508</v>
      </c>
      <c r="U5" s="13">
        <f>Sales[[#This Row],[Total Sales]]-Sales[[#This Row],[Total Cost]]</f>
        <v>510.39999999999964</v>
      </c>
    </row>
    <row r="6" spans="1:21" x14ac:dyDescent="0.25">
      <c r="A6" t="s">
        <v>14</v>
      </c>
      <c r="B6" s="2">
        <v>44182</v>
      </c>
      <c r="C6" s="2" t="str">
        <f t="shared" si="0"/>
        <v>Thursday</v>
      </c>
      <c r="D6" s="2" t="str">
        <f t="shared" si="1"/>
        <v>December</v>
      </c>
      <c r="E6" s="3">
        <v>0.70155460185472474</v>
      </c>
      <c r="F6" t="s">
        <v>2024</v>
      </c>
      <c r="G6" t="s">
        <v>2236</v>
      </c>
      <c r="H6" t="s">
        <v>1011</v>
      </c>
      <c r="I6" s="1" t="s">
        <v>2451</v>
      </c>
      <c r="J6" s="1" t="s">
        <v>2452</v>
      </c>
      <c r="K6" s="1" t="s">
        <v>2448</v>
      </c>
      <c r="L6" s="1" t="s">
        <v>1012</v>
      </c>
      <c r="M6">
        <v>12986</v>
      </c>
      <c r="N6">
        <v>90</v>
      </c>
      <c r="O6" s="1" t="str">
        <f>VLOOKUP(Sales[[#This Row],[Product ID]],Products[[#Headers],[#Data],[Product ID]:[Product Name]],2,FALSE)</f>
        <v>GBC Durable Plastic Covers</v>
      </c>
      <c r="P6" s="1" t="str">
        <f>VLOOKUP(Sales[[#This Row],[Product ID]],Products[[#Headers],[#Data],[Product ID]:[Category]],3,)</f>
        <v>Office Supplies</v>
      </c>
      <c r="Q6" s="13">
        <f>VLOOKUP(Sales[[#This Row],[Product ID]],Products[[#Headers],[#Data],[Product ID]:[Unit Price]],4,FALSE)</f>
        <v>53.19</v>
      </c>
      <c r="R6" s="14">
        <f>VLOOKUP(Sales[[#This Row],[Product ID]],Products[[#Headers],[#Data]],5,FALSE)</f>
        <v>28</v>
      </c>
      <c r="S6" s="13">
        <f>Sales[[#This Row],[Quantity]]*Sales[[#This Row],[Unit Price]]</f>
        <v>4787.0999999999995</v>
      </c>
      <c r="T6" s="14">
        <f>Sales[[#This Row],[Quantity]]*Sales[[#This Row],[Unit Cost]]</f>
        <v>2520</v>
      </c>
      <c r="U6" s="13">
        <f>Sales[[#This Row],[Total Sales]]-Sales[[#This Row],[Total Cost]]</f>
        <v>2267.0999999999995</v>
      </c>
    </row>
    <row r="7" spans="1:21" x14ac:dyDescent="0.25">
      <c r="A7" t="s">
        <v>15</v>
      </c>
      <c r="B7" s="2">
        <v>44223</v>
      </c>
      <c r="C7" s="2" t="str">
        <f t="shared" si="0"/>
        <v>Wednesday</v>
      </c>
      <c r="D7" s="2" t="str">
        <f t="shared" si="1"/>
        <v>January</v>
      </c>
      <c r="E7" s="3">
        <v>0.22279619969489994</v>
      </c>
      <c r="F7" t="s">
        <v>2028</v>
      </c>
      <c r="G7" t="s">
        <v>2240</v>
      </c>
      <c r="H7" t="s">
        <v>1010</v>
      </c>
      <c r="I7" s="1" t="s">
        <v>2449</v>
      </c>
      <c r="J7" s="1" t="s">
        <v>2450</v>
      </c>
      <c r="K7" s="1" t="s">
        <v>2448</v>
      </c>
      <c r="L7" s="1" t="s">
        <v>1012</v>
      </c>
      <c r="M7">
        <v>12642</v>
      </c>
      <c r="N7">
        <v>27</v>
      </c>
      <c r="O7" s="1" t="str">
        <f>VLOOKUP(Sales[[#This Row],[Product ID]],Products[[#Headers],[#Data],[Product ID]:[Product Name]],2,FALSE)</f>
        <v>Global Deluxe Office Fabric Chairs</v>
      </c>
      <c r="P7" s="1" t="str">
        <f>VLOOKUP(Sales[[#This Row],[Product ID]],Products[[#Headers],[#Data],[Product ID]:[Category]],3,)</f>
        <v>Furniture</v>
      </c>
      <c r="Q7" s="13">
        <f>VLOOKUP(Sales[[#This Row],[Product ID]],Products[[#Headers],[#Data],[Product ID]:[Unit Price]],4,FALSE)</f>
        <v>61.29</v>
      </c>
      <c r="R7" s="14">
        <f>VLOOKUP(Sales[[#This Row],[Product ID]],Products[[#Headers],[#Data]],5,FALSE)</f>
        <v>51</v>
      </c>
      <c r="S7" s="13">
        <f>Sales[[#This Row],[Quantity]]*Sales[[#This Row],[Unit Price]]</f>
        <v>1654.83</v>
      </c>
      <c r="T7" s="14">
        <f>Sales[[#This Row],[Quantity]]*Sales[[#This Row],[Unit Cost]]</f>
        <v>1377</v>
      </c>
      <c r="U7" s="13">
        <f>Sales[[#This Row],[Total Sales]]-Sales[[#This Row],[Total Cost]]</f>
        <v>277.82999999999993</v>
      </c>
    </row>
    <row r="8" spans="1:21" x14ac:dyDescent="0.25">
      <c r="A8" t="s">
        <v>16</v>
      </c>
      <c r="B8" s="2">
        <v>44017</v>
      </c>
      <c r="C8" s="2" t="str">
        <f t="shared" si="0"/>
        <v>Sunday</v>
      </c>
      <c r="D8" s="2" t="str">
        <f t="shared" si="1"/>
        <v>July</v>
      </c>
      <c r="E8" s="3">
        <v>1.1751644438159459E-2</v>
      </c>
      <c r="F8" t="s">
        <v>2029</v>
      </c>
      <c r="G8" t="s">
        <v>2241</v>
      </c>
      <c r="H8" t="s">
        <v>1011</v>
      </c>
      <c r="I8" s="1" t="s">
        <v>2449</v>
      </c>
      <c r="J8" s="1" t="s">
        <v>2450</v>
      </c>
      <c r="K8" s="1" t="s">
        <v>2448</v>
      </c>
      <c r="L8" s="1" t="s">
        <v>1012</v>
      </c>
      <c r="M8">
        <v>13108</v>
      </c>
      <c r="N8">
        <v>63</v>
      </c>
      <c r="O8" s="1" t="str">
        <f>VLOOKUP(Sales[[#This Row],[Product ID]],Products[[#Headers],[#Data],[Product ID]:[Product Name]],2,FALSE)</f>
        <v>Avery Trapezoid Extra Heavy Duty 4" Binders</v>
      </c>
      <c r="P8" s="1" t="str">
        <f>VLOOKUP(Sales[[#This Row],[Product ID]],Products[[#Headers],[#Data],[Product ID]:[Category]],3,)</f>
        <v>Office Supplies</v>
      </c>
      <c r="Q8" s="13">
        <f>VLOOKUP(Sales[[#This Row],[Product ID]],Products[[#Headers],[#Data],[Product ID]:[Unit Price]],4,FALSE)</f>
        <v>86.13</v>
      </c>
      <c r="R8" s="14">
        <f>VLOOKUP(Sales[[#This Row],[Product ID]],Products[[#Headers],[#Data]],5,FALSE)</f>
        <v>55</v>
      </c>
      <c r="S8" s="13">
        <f>Sales[[#This Row],[Quantity]]*Sales[[#This Row],[Unit Price]]</f>
        <v>5426.19</v>
      </c>
      <c r="T8" s="14">
        <f>Sales[[#This Row],[Quantity]]*Sales[[#This Row],[Unit Cost]]</f>
        <v>3465</v>
      </c>
      <c r="U8" s="13">
        <f>Sales[[#This Row],[Total Sales]]-Sales[[#This Row],[Total Cost]]</f>
        <v>1961.1899999999996</v>
      </c>
    </row>
    <row r="9" spans="1:21" x14ac:dyDescent="0.25">
      <c r="A9" t="s">
        <v>17</v>
      </c>
      <c r="B9" s="2">
        <v>44184</v>
      </c>
      <c r="C9" s="2" t="str">
        <f t="shared" si="0"/>
        <v>Saturday</v>
      </c>
      <c r="D9" s="2" t="str">
        <f t="shared" si="1"/>
        <v>December</v>
      </c>
      <c r="E9" s="3">
        <v>0.48863744583729529</v>
      </c>
      <c r="F9" t="s">
        <v>2030</v>
      </c>
      <c r="G9" t="s">
        <v>2242</v>
      </c>
      <c r="H9" t="s">
        <v>1010</v>
      </c>
      <c r="I9" s="1" t="s">
        <v>2449</v>
      </c>
      <c r="J9" s="1" t="s">
        <v>2450</v>
      </c>
      <c r="K9" s="1" t="s">
        <v>2448</v>
      </c>
      <c r="L9" s="1" t="s">
        <v>1012</v>
      </c>
      <c r="M9">
        <v>12976</v>
      </c>
      <c r="N9">
        <v>35</v>
      </c>
      <c r="O9" s="1" t="str">
        <f>VLOOKUP(Sales[[#This Row],[Product ID]],Products[[#Headers],[#Data],[Product ID]:[Product Name]],2,FALSE)</f>
        <v>Personal Folder Holder, Ebony</v>
      </c>
      <c r="P9" s="1" t="str">
        <f>VLOOKUP(Sales[[#This Row],[Product ID]],Products[[#Headers],[#Data],[Product ID]:[Category]],3,)</f>
        <v>Office Supplies</v>
      </c>
      <c r="Q9" s="13">
        <f>VLOOKUP(Sales[[#This Row],[Product ID]],Products[[#Headers],[#Data],[Product ID]:[Unit Price]],4,FALSE)</f>
        <v>39.47</v>
      </c>
      <c r="R9" s="14">
        <f>VLOOKUP(Sales[[#This Row],[Product ID]],Products[[#Headers],[#Data]],5,FALSE)</f>
        <v>23</v>
      </c>
      <c r="S9" s="13">
        <f>Sales[[#This Row],[Quantity]]*Sales[[#This Row],[Unit Price]]</f>
        <v>1381.45</v>
      </c>
      <c r="T9" s="14">
        <f>Sales[[#This Row],[Quantity]]*Sales[[#This Row],[Unit Cost]]</f>
        <v>805</v>
      </c>
      <c r="U9" s="13">
        <f>Sales[[#This Row],[Total Sales]]-Sales[[#This Row],[Total Cost]]</f>
        <v>576.45000000000005</v>
      </c>
    </row>
    <row r="10" spans="1:21" x14ac:dyDescent="0.25">
      <c r="A10" t="s">
        <v>18</v>
      </c>
      <c r="B10" s="2">
        <v>44114</v>
      </c>
      <c r="C10" s="2" t="str">
        <f t="shared" si="0"/>
        <v>Saturday</v>
      </c>
      <c r="D10" s="2" t="str">
        <f t="shared" si="1"/>
        <v>October</v>
      </c>
      <c r="E10" s="3">
        <v>0.11319350695389641</v>
      </c>
      <c r="F10" t="s">
        <v>2024</v>
      </c>
      <c r="G10" t="s">
        <v>2236</v>
      </c>
      <c r="H10" t="s">
        <v>1011</v>
      </c>
      <c r="I10" s="1" t="s">
        <v>2449</v>
      </c>
      <c r="J10" s="1" t="s">
        <v>2450</v>
      </c>
      <c r="K10" s="1" t="s">
        <v>2448</v>
      </c>
      <c r="L10" s="1" t="s">
        <v>1012</v>
      </c>
      <c r="M10">
        <v>12720</v>
      </c>
      <c r="N10">
        <v>25</v>
      </c>
      <c r="O10" s="1" t="str">
        <f>VLOOKUP(Sales[[#This Row],[Product ID]],Products[[#Headers],[#Data],[Product ID]:[Product Name]],2,FALSE)</f>
        <v>Crayola Colored Pencils</v>
      </c>
      <c r="P10" s="1" t="str">
        <f>VLOOKUP(Sales[[#This Row],[Product ID]],Products[[#Headers],[#Data],[Product ID]:[Category]],3,)</f>
        <v>Office Supplies</v>
      </c>
      <c r="Q10" s="13">
        <f>VLOOKUP(Sales[[#This Row],[Product ID]],Products[[#Headers],[#Data],[Product ID]:[Unit Price]],4,FALSE)</f>
        <v>52.34</v>
      </c>
      <c r="R10" s="14">
        <f>VLOOKUP(Sales[[#This Row],[Product ID]],Products[[#Headers],[#Data]],5,FALSE)</f>
        <v>32</v>
      </c>
      <c r="S10" s="13">
        <f>Sales[[#This Row],[Quantity]]*Sales[[#This Row],[Unit Price]]</f>
        <v>1308.5</v>
      </c>
      <c r="T10" s="14">
        <f>Sales[[#This Row],[Quantity]]*Sales[[#This Row],[Unit Cost]]</f>
        <v>800</v>
      </c>
      <c r="U10" s="13">
        <f>Sales[[#This Row],[Total Sales]]-Sales[[#This Row],[Total Cost]]</f>
        <v>508.5</v>
      </c>
    </row>
    <row r="11" spans="1:21" x14ac:dyDescent="0.25">
      <c r="A11" t="s">
        <v>19</v>
      </c>
      <c r="B11" s="2">
        <v>44091</v>
      </c>
      <c r="C11" s="2" t="str">
        <f t="shared" si="0"/>
        <v>Thursday</v>
      </c>
      <c r="D11" s="2" t="str">
        <f t="shared" si="1"/>
        <v>September</v>
      </c>
      <c r="E11" s="3">
        <v>0.54053853346662184</v>
      </c>
      <c r="F11" t="s">
        <v>2031</v>
      </c>
      <c r="G11" t="s">
        <v>2243</v>
      </c>
      <c r="H11" t="s">
        <v>1011</v>
      </c>
      <c r="I11" s="1" t="s">
        <v>2449</v>
      </c>
      <c r="J11" s="1" t="s">
        <v>2450</v>
      </c>
      <c r="K11" s="1" t="s">
        <v>2448</v>
      </c>
      <c r="L11" s="1" t="s">
        <v>1012</v>
      </c>
      <c r="M11">
        <v>12862</v>
      </c>
      <c r="N11">
        <v>11</v>
      </c>
      <c r="O11" s="1" t="str">
        <f>VLOOKUP(Sales[[#This Row],[Product ID]],Products[[#Headers],[#Data],[Product ID]:[Product Name]],2,FALSE)</f>
        <v>Avery 473</v>
      </c>
      <c r="P11" s="1" t="str">
        <f>VLOOKUP(Sales[[#This Row],[Product ID]],Products[[#Headers],[#Data],[Product ID]:[Category]],3,)</f>
        <v>Office Supplies</v>
      </c>
      <c r="Q11" s="13">
        <f>VLOOKUP(Sales[[#This Row],[Product ID]],Products[[#Headers],[#Data],[Product ID]:[Unit Price]],4,FALSE)</f>
        <v>97.26</v>
      </c>
      <c r="R11" s="14">
        <f>VLOOKUP(Sales[[#This Row],[Product ID]],Products[[#Headers],[#Data]],5,FALSE)</f>
        <v>61</v>
      </c>
      <c r="S11" s="13">
        <f>Sales[[#This Row],[Quantity]]*Sales[[#This Row],[Unit Price]]</f>
        <v>1069.8600000000001</v>
      </c>
      <c r="T11" s="14">
        <f>Sales[[#This Row],[Quantity]]*Sales[[#This Row],[Unit Cost]]</f>
        <v>671</v>
      </c>
      <c r="U11" s="13">
        <f>Sales[[#This Row],[Total Sales]]-Sales[[#This Row],[Total Cost]]</f>
        <v>398.86000000000013</v>
      </c>
    </row>
    <row r="12" spans="1:21" x14ac:dyDescent="0.25">
      <c r="A12" t="s">
        <v>20</v>
      </c>
      <c r="B12" s="2">
        <v>44267</v>
      </c>
      <c r="C12" s="2" t="str">
        <f t="shared" si="0"/>
        <v>Friday</v>
      </c>
      <c r="D12" s="2" t="str">
        <f t="shared" si="1"/>
        <v>March</v>
      </c>
      <c r="E12" s="3">
        <v>4.3469801408739683E-2</v>
      </c>
      <c r="F12" t="s">
        <v>2032</v>
      </c>
      <c r="G12" t="s">
        <v>2244</v>
      </c>
      <c r="H12" t="s">
        <v>1011</v>
      </c>
      <c r="I12" s="1" t="s">
        <v>2449</v>
      </c>
      <c r="J12" s="1" t="s">
        <v>2450</v>
      </c>
      <c r="K12" s="1" t="s">
        <v>2448</v>
      </c>
      <c r="L12" s="1" t="s">
        <v>1012</v>
      </c>
      <c r="M12">
        <v>13121</v>
      </c>
      <c r="N12">
        <v>57</v>
      </c>
      <c r="O12" s="1" t="str">
        <f>VLOOKUP(Sales[[#This Row],[Product ID]],Products[[#Headers],[#Data],[Product ID]:[Product Name]],2,FALSE)</f>
        <v>Office Impressions Heavy Duty Welded Shelving &amp; Multimedia Storage Drawers</v>
      </c>
      <c r="P12" s="1" t="str">
        <f>VLOOKUP(Sales[[#This Row],[Product ID]],Products[[#Headers],[#Data],[Product ID]:[Category]],3,)</f>
        <v>Office Supplies</v>
      </c>
      <c r="Q12" s="13">
        <f>VLOOKUP(Sales[[#This Row],[Product ID]],Products[[#Headers],[#Data],[Product ID]:[Unit Price]],4,FALSE)</f>
        <v>62</v>
      </c>
      <c r="R12" s="14">
        <f>VLOOKUP(Sales[[#This Row],[Product ID]],Products[[#Headers],[#Data]],5,FALSE)</f>
        <v>55</v>
      </c>
      <c r="S12" s="13">
        <f>Sales[[#This Row],[Quantity]]*Sales[[#This Row],[Unit Price]]</f>
        <v>3534</v>
      </c>
      <c r="T12" s="14">
        <f>Sales[[#This Row],[Quantity]]*Sales[[#This Row],[Unit Cost]]</f>
        <v>3135</v>
      </c>
      <c r="U12" s="13">
        <f>Sales[[#This Row],[Total Sales]]-Sales[[#This Row],[Total Cost]]</f>
        <v>399</v>
      </c>
    </row>
    <row r="13" spans="1:21" x14ac:dyDescent="0.25">
      <c r="A13" t="s">
        <v>21</v>
      </c>
      <c r="B13" s="2">
        <v>44177</v>
      </c>
      <c r="C13" s="2" t="str">
        <f t="shared" si="0"/>
        <v>Saturday</v>
      </c>
      <c r="D13" s="2" t="str">
        <f t="shared" si="1"/>
        <v>December</v>
      </c>
      <c r="E13" s="3">
        <v>0.51836922396259344</v>
      </c>
      <c r="F13" t="s">
        <v>2033</v>
      </c>
      <c r="G13" t="s">
        <v>2245</v>
      </c>
      <c r="H13" t="s">
        <v>1011</v>
      </c>
      <c r="I13" s="1" t="s">
        <v>2449</v>
      </c>
      <c r="J13" s="1" t="s">
        <v>2450</v>
      </c>
      <c r="K13" s="1" t="s">
        <v>2448</v>
      </c>
      <c r="L13" s="1" t="s">
        <v>1012</v>
      </c>
      <c r="M13">
        <v>12711</v>
      </c>
      <c r="N13">
        <v>53</v>
      </c>
      <c r="O13" s="1" t="str">
        <f>VLOOKUP(Sales[[#This Row],[Product ID]],Products[[#Headers],[#Data],[Product ID]:[Product Name]],2,FALSE)</f>
        <v>Akro-Mils 12-Gallon Tote</v>
      </c>
      <c r="P13" s="1" t="str">
        <f>VLOOKUP(Sales[[#This Row],[Product ID]],Products[[#Headers],[#Data],[Product ID]:[Category]],3,)</f>
        <v>Office Supplies</v>
      </c>
      <c r="Q13" s="13">
        <f>VLOOKUP(Sales[[#This Row],[Product ID]],Products[[#Headers],[#Data],[Product ID]:[Unit Price]],4,FALSE)</f>
        <v>31.77</v>
      </c>
      <c r="R13" s="14">
        <f>VLOOKUP(Sales[[#This Row],[Product ID]],Products[[#Headers],[#Data]],5,FALSE)</f>
        <v>24</v>
      </c>
      <c r="S13" s="13">
        <f>Sales[[#This Row],[Quantity]]*Sales[[#This Row],[Unit Price]]</f>
        <v>1683.81</v>
      </c>
      <c r="T13" s="14">
        <f>Sales[[#This Row],[Quantity]]*Sales[[#This Row],[Unit Cost]]</f>
        <v>1272</v>
      </c>
      <c r="U13" s="13">
        <f>Sales[[#This Row],[Total Sales]]-Sales[[#This Row],[Total Cost]]</f>
        <v>411.80999999999995</v>
      </c>
    </row>
    <row r="14" spans="1:21" x14ac:dyDescent="0.25">
      <c r="A14" t="s">
        <v>22</v>
      </c>
      <c r="B14" s="2">
        <v>44220</v>
      </c>
      <c r="C14" s="2" t="str">
        <f t="shared" si="0"/>
        <v>Sunday</v>
      </c>
      <c r="D14" s="2" t="str">
        <f t="shared" si="1"/>
        <v>January</v>
      </c>
      <c r="E14" s="3">
        <v>0.21378790568191042</v>
      </c>
      <c r="F14" t="s">
        <v>2034</v>
      </c>
      <c r="G14" t="s">
        <v>2246</v>
      </c>
      <c r="H14" t="s">
        <v>1011</v>
      </c>
      <c r="I14" s="1" t="s">
        <v>2453</v>
      </c>
      <c r="J14" s="1" t="s">
        <v>2454</v>
      </c>
      <c r="K14" s="1" t="s">
        <v>2448</v>
      </c>
      <c r="L14" s="1" t="s">
        <v>1012</v>
      </c>
      <c r="M14">
        <v>12509</v>
      </c>
      <c r="N14">
        <v>33</v>
      </c>
      <c r="O14" s="1" t="str">
        <f>VLOOKUP(Sales[[#This Row],[Product ID]],Products[[#Headers],[#Data],[Product ID]:[Product Name]],2,FALSE)</f>
        <v>Newell 343</v>
      </c>
      <c r="P14" s="1" t="str">
        <f>VLOOKUP(Sales[[#This Row],[Product ID]],Products[[#Headers],[#Data],[Product ID]:[Category]],3,)</f>
        <v>Office Supplies</v>
      </c>
      <c r="Q14" s="13">
        <f>VLOOKUP(Sales[[#This Row],[Product ID]],Products[[#Headers],[#Data],[Product ID]:[Unit Price]],4,FALSE)</f>
        <v>96.7</v>
      </c>
      <c r="R14" s="14">
        <f>VLOOKUP(Sales[[#This Row],[Product ID]],Products[[#Headers],[#Data]],5,FALSE)</f>
        <v>63</v>
      </c>
      <c r="S14" s="13">
        <f>Sales[[#This Row],[Quantity]]*Sales[[#This Row],[Unit Price]]</f>
        <v>3191.1</v>
      </c>
      <c r="T14" s="14">
        <f>Sales[[#This Row],[Quantity]]*Sales[[#This Row],[Unit Cost]]</f>
        <v>2079</v>
      </c>
      <c r="U14" s="13">
        <f>Sales[[#This Row],[Total Sales]]-Sales[[#This Row],[Total Cost]]</f>
        <v>1112.0999999999999</v>
      </c>
    </row>
    <row r="15" spans="1:21" x14ac:dyDescent="0.25">
      <c r="A15" t="s">
        <v>23</v>
      </c>
      <c r="B15" s="2">
        <v>44046</v>
      </c>
      <c r="C15" s="2" t="str">
        <f t="shared" si="0"/>
        <v>Monday</v>
      </c>
      <c r="D15" s="2" t="str">
        <f t="shared" si="1"/>
        <v>August</v>
      </c>
      <c r="E15" s="3">
        <v>0.28986565694611133</v>
      </c>
      <c r="F15" t="s">
        <v>2035</v>
      </c>
      <c r="G15" t="s">
        <v>2247</v>
      </c>
      <c r="H15" t="s">
        <v>1010</v>
      </c>
      <c r="I15" s="1" t="s">
        <v>2455</v>
      </c>
      <c r="J15" s="1" t="s">
        <v>2456</v>
      </c>
      <c r="K15" s="1" t="s">
        <v>2448</v>
      </c>
      <c r="L15" s="1" t="s">
        <v>1012</v>
      </c>
      <c r="M15">
        <v>12847</v>
      </c>
      <c r="N15">
        <v>34</v>
      </c>
      <c r="O15" s="1" t="str">
        <f>VLOOKUP(Sales[[#This Row],[Product ID]],Products[[#Headers],[#Data],[Product ID]:[Product Name]],2,FALSE)</f>
        <v>Cardinal Poly Pocket Divider Pockets for Ring Binders</v>
      </c>
      <c r="P15" s="1" t="str">
        <f>VLOOKUP(Sales[[#This Row],[Product ID]],Products[[#Headers],[#Data],[Product ID]:[Category]],3,)</f>
        <v>Office Supplies</v>
      </c>
      <c r="Q15" s="13">
        <f>VLOOKUP(Sales[[#This Row],[Product ID]],Products[[#Headers],[#Data],[Product ID]:[Unit Price]],4,FALSE)</f>
        <v>13.85</v>
      </c>
      <c r="R15" s="14">
        <f>VLOOKUP(Sales[[#This Row],[Product ID]],Products[[#Headers],[#Data]],5,FALSE)</f>
        <v>12</v>
      </c>
      <c r="S15" s="13">
        <f>Sales[[#This Row],[Quantity]]*Sales[[#This Row],[Unit Price]]</f>
        <v>470.9</v>
      </c>
      <c r="T15" s="14">
        <f>Sales[[#This Row],[Quantity]]*Sales[[#This Row],[Unit Cost]]</f>
        <v>408</v>
      </c>
      <c r="U15" s="13">
        <f>Sales[[#This Row],[Total Sales]]-Sales[[#This Row],[Total Cost]]</f>
        <v>62.899999999999977</v>
      </c>
    </row>
    <row r="16" spans="1:21" x14ac:dyDescent="0.25">
      <c r="A16" t="s">
        <v>24</v>
      </c>
      <c r="B16" s="2">
        <v>44337</v>
      </c>
      <c r="C16" s="2" t="str">
        <f t="shared" si="0"/>
        <v>Friday</v>
      </c>
      <c r="D16" s="2" t="str">
        <f t="shared" si="1"/>
        <v>May</v>
      </c>
      <c r="E16" s="3">
        <v>0.8891966517280262</v>
      </c>
      <c r="F16" t="s">
        <v>2036</v>
      </c>
      <c r="G16" t="s">
        <v>2248</v>
      </c>
      <c r="H16" t="s">
        <v>1011</v>
      </c>
      <c r="I16" s="1" t="s">
        <v>2457</v>
      </c>
      <c r="J16" s="1" t="s">
        <v>2458</v>
      </c>
      <c r="K16" s="1" t="s">
        <v>2448</v>
      </c>
      <c r="L16" s="1" t="s">
        <v>1014</v>
      </c>
      <c r="M16">
        <v>12950</v>
      </c>
      <c r="N16">
        <v>86</v>
      </c>
      <c r="O16" s="1" t="str">
        <f>VLOOKUP(Sales[[#This Row],[Product ID]],Products[[#Headers],[#Data],[Product ID]:[Product Name]],2,FALSE)</f>
        <v>Recycled Eldon Regeneration Jumbo File</v>
      </c>
      <c r="P16" s="1" t="str">
        <f>VLOOKUP(Sales[[#This Row],[Product ID]],Products[[#Headers],[#Data],[Product ID]:[Category]],3,)</f>
        <v>Office Supplies</v>
      </c>
      <c r="Q16" s="13">
        <f>VLOOKUP(Sales[[#This Row],[Product ID]],Products[[#Headers],[#Data],[Product ID]:[Unit Price]],4,FALSE)</f>
        <v>45.44</v>
      </c>
      <c r="R16" s="14">
        <f>VLOOKUP(Sales[[#This Row],[Product ID]],Products[[#Headers],[#Data]],5,FALSE)</f>
        <v>20</v>
      </c>
      <c r="S16" s="13">
        <f>Sales[[#This Row],[Quantity]]*Sales[[#This Row],[Unit Price]]</f>
        <v>3907.8399999999997</v>
      </c>
      <c r="T16" s="14">
        <f>Sales[[#This Row],[Quantity]]*Sales[[#This Row],[Unit Cost]]</f>
        <v>1720</v>
      </c>
      <c r="U16" s="13">
        <f>Sales[[#This Row],[Total Sales]]-Sales[[#This Row],[Total Cost]]</f>
        <v>2187.8399999999997</v>
      </c>
    </row>
    <row r="17" spans="1:21" x14ac:dyDescent="0.25">
      <c r="A17" t="s">
        <v>25</v>
      </c>
      <c r="B17" s="2">
        <v>44131</v>
      </c>
      <c r="C17" s="2" t="str">
        <f t="shared" si="0"/>
        <v>Tuesday</v>
      </c>
      <c r="D17" s="2" t="str">
        <f t="shared" si="1"/>
        <v>October</v>
      </c>
      <c r="E17" s="3">
        <v>0.33490746031368324</v>
      </c>
      <c r="F17" t="s">
        <v>2037</v>
      </c>
      <c r="G17" t="s">
        <v>2249</v>
      </c>
      <c r="H17" t="s">
        <v>1011</v>
      </c>
      <c r="I17" s="1" t="s">
        <v>2457</v>
      </c>
      <c r="J17" s="1" t="s">
        <v>2458</v>
      </c>
      <c r="K17" s="1" t="s">
        <v>2448</v>
      </c>
      <c r="L17" s="1" t="s">
        <v>1014</v>
      </c>
      <c r="M17">
        <v>12618</v>
      </c>
      <c r="N17">
        <v>23</v>
      </c>
      <c r="O17" s="1" t="str">
        <f>VLOOKUP(Sales[[#This Row],[Product ID]],Products[[#Headers],[#Data],[Product ID]:[Product Name]],2,FALSE)</f>
        <v>Safco Commercial Shelving</v>
      </c>
      <c r="P17" s="1" t="str">
        <f>VLOOKUP(Sales[[#This Row],[Product ID]],Products[[#Headers],[#Data],[Product ID]:[Category]],3,)</f>
        <v>Office Supplies</v>
      </c>
      <c r="Q17" s="13">
        <f>VLOOKUP(Sales[[#This Row],[Product ID]],Products[[#Headers],[#Data],[Product ID]:[Unit Price]],4,FALSE)</f>
        <v>36.979999999999997</v>
      </c>
      <c r="R17" s="14">
        <f>VLOOKUP(Sales[[#This Row],[Product ID]],Products[[#Headers],[#Data]],5,FALSE)</f>
        <v>26</v>
      </c>
      <c r="S17" s="13">
        <f>Sales[[#This Row],[Quantity]]*Sales[[#This Row],[Unit Price]]</f>
        <v>850.54</v>
      </c>
      <c r="T17" s="14">
        <f>Sales[[#This Row],[Quantity]]*Sales[[#This Row],[Unit Cost]]</f>
        <v>598</v>
      </c>
      <c r="U17" s="13">
        <f>Sales[[#This Row],[Total Sales]]-Sales[[#This Row],[Total Cost]]</f>
        <v>252.53999999999996</v>
      </c>
    </row>
    <row r="18" spans="1:21" x14ac:dyDescent="0.25">
      <c r="A18" t="s">
        <v>26</v>
      </c>
      <c r="B18" s="2">
        <v>44315</v>
      </c>
      <c r="C18" s="2" t="str">
        <f t="shared" si="0"/>
        <v>Thursday</v>
      </c>
      <c r="D18" s="2" t="str">
        <f t="shared" si="1"/>
        <v>April</v>
      </c>
      <c r="E18" s="3">
        <v>0.5796731637575151</v>
      </c>
      <c r="F18" t="s">
        <v>2038</v>
      </c>
      <c r="G18" t="s">
        <v>2250</v>
      </c>
      <c r="H18" t="s">
        <v>1011</v>
      </c>
      <c r="I18" s="1" t="s">
        <v>2459</v>
      </c>
      <c r="J18" s="1" t="s">
        <v>2460</v>
      </c>
      <c r="K18" s="1" t="s">
        <v>2448</v>
      </c>
      <c r="L18" s="1" t="s">
        <v>1012</v>
      </c>
      <c r="M18">
        <v>12756</v>
      </c>
      <c r="N18">
        <v>44</v>
      </c>
      <c r="O18" s="1" t="str">
        <f>VLOOKUP(Sales[[#This Row],[Product ID]],Products[[#Headers],[#Data],[Product ID]:[Product Name]],2,FALSE)</f>
        <v>Design Ebony Sketching Pencil</v>
      </c>
      <c r="P18" s="1" t="str">
        <f>VLOOKUP(Sales[[#This Row],[Product ID]],Products[[#Headers],[#Data],[Product ID]:[Category]],3,)</f>
        <v>Office Supplies</v>
      </c>
      <c r="Q18" s="13">
        <f>VLOOKUP(Sales[[#This Row],[Product ID]],Products[[#Headers],[#Data],[Product ID]:[Unit Price]],4,FALSE)</f>
        <v>94.59</v>
      </c>
      <c r="R18" s="14">
        <f>VLOOKUP(Sales[[#This Row],[Product ID]],Products[[#Headers],[#Data]],5,FALSE)</f>
        <v>85</v>
      </c>
      <c r="S18" s="13">
        <f>Sales[[#This Row],[Quantity]]*Sales[[#This Row],[Unit Price]]</f>
        <v>4161.96</v>
      </c>
      <c r="T18" s="14">
        <f>Sales[[#This Row],[Quantity]]*Sales[[#This Row],[Unit Cost]]</f>
        <v>3740</v>
      </c>
      <c r="U18" s="13">
        <f>Sales[[#This Row],[Total Sales]]-Sales[[#This Row],[Total Cost]]</f>
        <v>421.96000000000004</v>
      </c>
    </row>
    <row r="19" spans="1:21" x14ac:dyDescent="0.25">
      <c r="A19" t="s">
        <v>27</v>
      </c>
      <c r="B19" s="2">
        <v>44299</v>
      </c>
      <c r="C19" s="2" t="str">
        <f t="shared" si="0"/>
        <v>Tuesday</v>
      </c>
      <c r="D19" s="2" t="str">
        <f t="shared" si="1"/>
        <v>April</v>
      </c>
      <c r="E19" s="3">
        <v>0.75019686754391124</v>
      </c>
      <c r="F19" t="s">
        <v>2039</v>
      </c>
      <c r="G19" t="s">
        <v>2251</v>
      </c>
      <c r="H19" t="s">
        <v>1011</v>
      </c>
      <c r="I19" s="1" t="s">
        <v>2461</v>
      </c>
      <c r="J19" s="1" t="s">
        <v>2462</v>
      </c>
      <c r="K19" s="1" t="s">
        <v>2448</v>
      </c>
      <c r="L19" s="1" t="s">
        <v>1012</v>
      </c>
      <c r="M19">
        <v>12163</v>
      </c>
      <c r="N19">
        <v>71</v>
      </c>
      <c r="O19" s="1" t="str">
        <f>VLOOKUP(Sales[[#This Row],[Product ID]],Products[[#Headers],[#Data],[Product ID]:[Product Name]],2,FALSE)</f>
        <v>Alemtuvatol Megalinum</v>
      </c>
      <c r="P19" s="1" t="str">
        <f>VLOOKUP(Sales[[#This Row],[Product ID]],Products[[#Headers],[#Data],[Product ID]:[Category]],3,)</f>
        <v>Analgesics</v>
      </c>
      <c r="Q19" s="13">
        <f>VLOOKUP(Sales[[#This Row],[Product ID]],Products[[#Headers],[#Data],[Product ID]:[Unit Price]],4,FALSE)</f>
        <v>24.89</v>
      </c>
      <c r="R19" s="14">
        <f>VLOOKUP(Sales[[#This Row],[Product ID]],Products[[#Headers],[#Data]],5,FALSE)</f>
        <v>17</v>
      </c>
      <c r="S19" s="13">
        <f>Sales[[#This Row],[Quantity]]*Sales[[#This Row],[Unit Price]]</f>
        <v>1767.19</v>
      </c>
      <c r="T19" s="14">
        <f>Sales[[#This Row],[Quantity]]*Sales[[#This Row],[Unit Cost]]</f>
        <v>1207</v>
      </c>
      <c r="U19" s="13">
        <f>Sales[[#This Row],[Total Sales]]-Sales[[#This Row],[Total Cost]]</f>
        <v>560.19000000000005</v>
      </c>
    </row>
    <row r="20" spans="1:21" x14ac:dyDescent="0.25">
      <c r="A20" t="s">
        <v>28</v>
      </c>
      <c r="B20" s="2">
        <v>44146</v>
      </c>
      <c r="C20" s="2" t="str">
        <f t="shared" si="0"/>
        <v>Wednesday</v>
      </c>
      <c r="D20" s="2" t="str">
        <f t="shared" si="1"/>
        <v>November</v>
      </c>
      <c r="E20" s="3">
        <v>0.93282198999928911</v>
      </c>
      <c r="F20" t="s">
        <v>2040</v>
      </c>
      <c r="G20" t="s">
        <v>2252</v>
      </c>
      <c r="H20" t="s">
        <v>1010</v>
      </c>
      <c r="I20" s="1" t="s">
        <v>2463</v>
      </c>
      <c r="J20" s="1" t="s">
        <v>2450</v>
      </c>
      <c r="K20" s="1" t="s">
        <v>2448</v>
      </c>
      <c r="L20" s="1" t="s">
        <v>1012</v>
      </c>
      <c r="M20">
        <v>12598</v>
      </c>
      <c r="N20">
        <v>10</v>
      </c>
      <c r="O20" s="1" t="str">
        <f>VLOOKUP(Sales[[#This Row],[Product ID]],Products[[#Headers],[#Data],[Product ID]:[Product Name]],2,FALSE)</f>
        <v>KI Conference Tables</v>
      </c>
      <c r="P20" s="1" t="str">
        <f>VLOOKUP(Sales[[#This Row],[Product ID]],Products[[#Headers],[#Data],[Product ID]:[Category]],3,)</f>
        <v>Furniture</v>
      </c>
      <c r="Q20" s="13">
        <f>VLOOKUP(Sales[[#This Row],[Product ID]],Products[[#Headers],[#Data],[Product ID]:[Unit Price]],4,FALSE)</f>
        <v>51.34</v>
      </c>
      <c r="R20" s="14">
        <f>VLOOKUP(Sales[[#This Row],[Product ID]],Products[[#Headers],[#Data]],5,FALSE)</f>
        <v>23</v>
      </c>
      <c r="S20" s="13">
        <f>Sales[[#This Row],[Quantity]]*Sales[[#This Row],[Unit Price]]</f>
        <v>513.40000000000009</v>
      </c>
      <c r="T20" s="14">
        <f>Sales[[#This Row],[Quantity]]*Sales[[#This Row],[Unit Cost]]</f>
        <v>230</v>
      </c>
      <c r="U20" s="13">
        <f>Sales[[#This Row],[Total Sales]]-Sales[[#This Row],[Total Cost]]</f>
        <v>283.40000000000009</v>
      </c>
    </row>
    <row r="21" spans="1:21" x14ac:dyDescent="0.25">
      <c r="A21" t="s">
        <v>29</v>
      </c>
      <c r="B21" s="2">
        <v>44125</v>
      </c>
      <c r="C21" s="2" t="str">
        <f t="shared" si="0"/>
        <v>Wednesday</v>
      </c>
      <c r="D21" s="2" t="str">
        <f t="shared" si="1"/>
        <v>October</v>
      </c>
      <c r="E21" s="3">
        <v>0.24224601417355318</v>
      </c>
      <c r="F21" t="s">
        <v>2041</v>
      </c>
      <c r="G21" t="s">
        <v>2253</v>
      </c>
      <c r="H21" t="s">
        <v>1011</v>
      </c>
      <c r="I21" s="1" t="s">
        <v>2463</v>
      </c>
      <c r="J21" s="1" t="s">
        <v>2450</v>
      </c>
      <c r="K21" s="1" t="s">
        <v>2448</v>
      </c>
      <c r="L21" s="1" t="s">
        <v>1012</v>
      </c>
      <c r="M21">
        <v>12344</v>
      </c>
      <c r="N21">
        <v>12</v>
      </c>
      <c r="O21" s="1" t="str">
        <f>VLOOKUP(Sales[[#This Row],[Product ID]],Products[[#Headers],[#Data],[Product ID]:[Product Name]],2,FALSE)</f>
        <v>Temasone Thiobucil</v>
      </c>
      <c r="P21" s="1" t="str">
        <f>VLOOKUP(Sales[[#This Row],[Product ID]],Products[[#Headers],[#Data],[Product ID]:[Category]],3,)</f>
        <v>Antimalarial</v>
      </c>
      <c r="Q21" s="13">
        <f>VLOOKUP(Sales[[#This Row],[Product ID]],Products[[#Headers],[#Data],[Product ID]:[Unit Price]],4,FALSE)</f>
        <v>26.23</v>
      </c>
      <c r="R21" s="14">
        <f>VLOOKUP(Sales[[#This Row],[Product ID]],Products[[#Headers],[#Data]],5,FALSE)</f>
        <v>10</v>
      </c>
      <c r="S21" s="13">
        <f>Sales[[#This Row],[Quantity]]*Sales[[#This Row],[Unit Price]]</f>
        <v>314.76</v>
      </c>
      <c r="T21" s="14">
        <f>Sales[[#This Row],[Quantity]]*Sales[[#This Row],[Unit Cost]]</f>
        <v>120</v>
      </c>
      <c r="U21" s="13">
        <f>Sales[[#This Row],[Total Sales]]-Sales[[#This Row],[Total Cost]]</f>
        <v>194.76</v>
      </c>
    </row>
    <row r="22" spans="1:21" x14ac:dyDescent="0.25">
      <c r="A22" t="s">
        <v>30</v>
      </c>
      <c r="B22" s="2">
        <v>44236</v>
      </c>
      <c r="C22" s="2" t="str">
        <f t="shared" si="0"/>
        <v>Tuesday</v>
      </c>
      <c r="D22" s="2" t="str">
        <f t="shared" si="1"/>
        <v>February</v>
      </c>
      <c r="E22" s="3">
        <v>0.90897983580721242</v>
      </c>
      <c r="F22" t="s">
        <v>2042</v>
      </c>
      <c r="G22" t="s">
        <v>2254</v>
      </c>
      <c r="H22" t="s">
        <v>1011</v>
      </c>
      <c r="I22" s="1" t="s">
        <v>2463</v>
      </c>
      <c r="J22" s="1" t="s">
        <v>2450</v>
      </c>
      <c r="K22" s="1" t="s">
        <v>2448</v>
      </c>
      <c r="L22" s="1" t="s">
        <v>1012</v>
      </c>
      <c r="M22">
        <v>12728</v>
      </c>
      <c r="N22">
        <v>11</v>
      </c>
      <c r="O22" s="1" t="str">
        <f>VLOOKUP(Sales[[#This Row],[Product ID]],Products[[#Headers],[#Data],[Product ID]:[Product Name]],2,FALSE)</f>
        <v>Acme 10" Easy Grip Assistive Scissors</v>
      </c>
      <c r="P22" s="1" t="str">
        <f>VLOOKUP(Sales[[#This Row],[Product ID]],Products[[#Headers],[#Data],[Product ID]:[Category]],3,)</f>
        <v>Office Supplies</v>
      </c>
      <c r="Q22" s="13">
        <f>VLOOKUP(Sales[[#This Row],[Product ID]],Products[[#Headers],[#Data],[Product ID]:[Unit Price]],4,FALSE)</f>
        <v>96.8</v>
      </c>
      <c r="R22" s="14">
        <f>VLOOKUP(Sales[[#This Row],[Product ID]],Products[[#Headers],[#Data]],5,FALSE)</f>
        <v>87</v>
      </c>
      <c r="S22" s="13">
        <f>Sales[[#This Row],[Quantity]]*Sales[[#This Row],[Unit Price]]</f>
        <v>1064.8</v>
      </c>
      <c r="T22" s="14">
        <f>Sales[[#This Row],[Quantity]]*Sales[[#This Row],[Unit Cost]]</f>
        <v>957</v>
      </c>
      <c r="U22" s="13">
        <f>Sales[[#This Row],[Total Sales]]-Sales[[#This Row],[Total Cost]]</f>
        <v>107.79999999999995</v>
      </c>
    </row>
    <row r="23" spans="1:21" x14ac:dyDescent="0.25">
      <c r="A23" t="s">
        <v>31</v>
      </c>
      <c r="B23" s="2">
        <v>44162</v>
      </c>
      <c r="C23" s="2" t="str">
        <f t="shared" si="0"/>
        <v>Friday</v>
      </c>
      <c r="D23" s="2" t="str">
        <f t="shared" si="1"/>
        <v>November</v>
      </c>
      <c r="E23" s="3">
        <v>0.65935478012746773</v>
      </c>
      <c r="F23" t="s">
        <v>2043</v>
      </c>
      <c r="G23" t="s">
        <v>2255</v>
      </c>
      <c r="H23" t="s">
        <v>1010</v>
      </c>
      <c r="I23" s="1" t="s">
        <v>2464</v>
      </c>
      <c r="J23" s="1" t="s">
        <v>2465</v>
      </c>
      <c r="K23" s="1" t="s">
        <v>2448</v>
      </c>
      <c r="L23" s="1" t="s">
        <v>1013</v>
      </c>
      <c r="M23">
        <v>12983</v>
      </c>
      <c r="N23">
        <v>81</v>
      </c>
      <c r="O23" s="1" t="str">
        <f>VLOOKUP(Sales[[#This Row],[Product ID]],Products[[#Headers],[#Data],[Product ID]:[Product Name]],2,FALSE)</f>
        <v>Xerox 196</v>
      </c>
      <c r="P23" s="1" t="str">
        <f>VLOOKUP(Sales[[#This Row],[Product ID]],Products[[#Headers],[#Data],[Product ID]:[Category]],3,)</f>
        <v>Office Supplies</v>
      </c>
      <c r="Q23" s="13">
        <f>VLOOKUP(Sales[[#This Row],[Product ID]],Products[[#Headers],[#Data],[Product ID]:[Unit Price]],4,FALSE)</f>
        <v>99.1</v>
      </c>
      <c r="R23" s="14">
        <f>VLOOKUP(Sales[[#This Row],[Product ID]],Products[[#Headers],[#Data]],5,FALSE)</f>
        <v>78</v>
      </c>
      <c r="S23" s="13">
        <f>Sales[[#This Row],[Quantity]]*Sales[[#This Row],[Unit Price]]</f>
        <v>8027.0999999999995</v>
      </c>
      <c r="T23" s="14">
        <f>Sales[[#This Row],[Quantity]]*Sales[[#This Row],[Unit Cost]]</f>
        <v>6318</v>
      </c>
      <c r="U23" s="13">
        <f>Sales[[#This Row],[Total Sales]]-Sales[[#This Row],[Total Cost]]</f>
        <v>1709.0999999999995</v>
      </c>
    </row>
    <row r="24" spans="1:21" x14ac:dyDescent="0.25">
      <c r="A24" t="s">
        <v>32</v>
      </c>
      <c r="B24" s="2">
        <v>44344</v>
      </c>
      <c r="C24" s="2" t="str">
        <f t="shared" si="0"/>
        <v>Friday</v>
      </c>
      <c r="D24" s="2" t="str">
        <f t="shared" si="1"/>
        <v>May</v>
      </c>
      <c r="E24" s="3">
        <v>0.94667624987219867</v>
      </c>
      <c r="F24" t="s">
        <v>2044</v>
      </c>
      <c r="G24" t="s">
        <v>2256</v>
      </c>
      <c r="H24" t="s">
        <v>1011</v>
      </c>
      <c r="I24" s="1" t="s">
        <v>2464</v>
      </c>
      <c r="J24" s="1" t="s">
        <v>2465</v>
      </c>
      <c r="K24" s="1" t="s">
        <v>2448</v>
      </c>
      <c r="L24" s="1" t="s">
        <v>1013</v>
      </c>
      <c r="M24">
        <v>12362</v>
      </c>
      <c r="N24">
        <v>90</v>
      </c>
      <c r="O24" s="1" t="str">
        <f>VLOOKUP(Sales[[#This Row],[Product ID]],Products[[#Headers],[#Data],[Product ID]:[Product Name]],2,FALSE)</f>
        <v>Veratorol Ciclovatol</v>
      </c>
      <c r="P24" s="1" t="str">
        <f>VLOOKUP(Sales[[#This Row],[Product ID]],Products[[#Headers],[#Data],[Product ID]:[Category]],3,)</f>
        <v>Mood Stabilizers</v>
      </c>
      <c r="Q24" s="13">
        <f>VLOOKUP(Sales[[#This Row],[Product ID]],Products[[#Headers],[#Data],[Product ID]:[Unit Price]],4,FALSE)</f>
        <v>90.7</v>
      </c>
      <c r="R24" s="14">
        <f>VLOOKUP(Sales[[#This Row],[Product ID]],Products[[#Headers],[#Data]],5,FALSE)</f>
        <v>54</v>
      </c>
      <c r="S24" s="13">
        <f>Sales[[#This Row],[Quantity]]*Sales[[#This Row],[Unit Price]]</f>
        <v>8163</v>
      </c>
      <c r="T24" s="14">
        <f>Sales[[#This Row],[Quantity]]*Sales[[#This Row],[Unit Cost]]</f>
        <v>4860</v>
      </c>
      <c r="U24" s="13">
        <f>Sales[[#This Row],[Total Sales]]-Sales[[#This Row],[Total Cost]]</f>
        <v>3303</v>
      </c>
    </row>
    <row r="25" spans="1:21" x14ac:dyDescent="0.25">
      <c r="A25" t="s">
        <v>33</v>
      </c>
      <c r="B25" s="2">
        <v>44247</v>
      </c>
      <c r="C25" s="2" t="str">
        <f t="shared" si="0"/>
        <v>Saturday</v>
      </c>
      <c r="D25" s="2" t="str">
        <f t="shared" si="1"/>
        <v>February</v>
      </c>
      <c r="E25" s="3">
        <v>0.57788880824528577</v>
      </c>
      <c r="F25" t="s">
        <v>2045</v>
      </c>
      <c r="G25" t="s">
        <v>2257</v>
      </c>
      <c r="H25" t="s">
        <v>1010</v>
      </c>
      <c r="I25" s="1" t="s">
        <v>2466</v>
      </c>
      <c r="J25" s="1" t="s">
        <v>2467</v>
      </c>
      <c r="K25" s="1" t="s">
        <v>2448</v>
      </c>
      <c r="L25" s="1" t="s">
        <v>1012</v>
      </c>
      <c r="M25">
        <v>12253</v>
      </c>
      <c r="N25">
        <v>42</v>
      </c>
      <c r="O25" s="1" t="str">
        <f>VLOOKUP(Sales[[#This Row],[Product ID]],Products[[#Headers],[#Data],[Product ID]:[Product Name]],2,FALSE)</f>
        <v>Hemavate Spirolinum</v>
      </c>
      <c r="P25" s="1" t="str">
        <f>VLOOKUP(Sales[[#This Row],[Product ID]],Products[[#Headers],[#Data],[Product ID]:[Category]],3,)</f>
        <v>Mood Stabilizers</v>
      </c>
      <c r="Q25" s="13">
        <f>VLOOKUP(Sales[[#This Row],[Product ID]],Products[[#Headers],[#Data],[Product ID]:[Unit Price]],4,FALSE)</f>
        <v>53.44</v>
      </c>
      <c r="R25" s="14">
        <f>VLOOKUP(Sales[[#This Row],[Product ID]],Products[[#Headers],[#Data]],5,FALSE)</f>
        <v>40</v>
      </c>
      <c r="S25" s="13">
        <f>Sales[[#This Row],[Quantity]]*Sales[[#This Row],[Unit Price]]</f>
        <v>2244.48</v>
      </c>
      <c r="T25" s="14">
        <f>Sales[[#This Row],[Quantity]]*Sales[[#This Row],[Unit Cost]]</f>
        <v>1680</v>
      </c>
      <c r="U25" s="13">
        <f>Sales[[#This Row],[Total Sales]]-Sales[[#This Row],[Total Cost]]</f>
        <v>564.48</v>
      </c>
    </row>
    <row r="26" spans="1:21" x14ac:dyDescent="0.25">
      <c r="A26" t="s">
        <v>34</v>
      </c>
      <c r="B26" s="2">
        <v>44214</v>
      </c>
      <c r="C26" s="2" t="str">
        <f t="shared" si="0"/>
        <v>Monday</v>
      </c>
      <c r="D26" s="2" t="str">
        <f t="shared" si="1"/>
        <v>January</v>
      </c>
      <c r="E26" s="3">
        <v>0.7323355973832435</v>
      </c>
      <c r="F26" t="s">
        <v>2046</v>
      </c>
      <c r="G26" t="s">
        <v>2258</v>
      </c>
      <c r="H26" t="s">
        <v>1011</v>
      </c>
      <c r="I26" s="1" t="s">
        <v>2468</v>
      </c>
      <c r="J26" s="1" t="s">
        <v>2462</v>
      </c>
      <c r="K26" s="1" t="s">
        <v>2448</v>
      </c>
      <c r="L26" s="1" t="s">
        <v>1012</v>
      </c>
      <c r="M26">
        <v>12966</v>
      </c>
      <c r="N26">
        <v>81</v>
      </c>
      <c r="O26" s="1" t="str">
        <f>VLOOKUP(Sales[[#This Row],[Product ID]],Products[[#Headers],[#Data],[Product ID]:[Product Name]],2,FALSE)</f>
        <v>Howard Miller 13" Diameter Pewter Finish Round Wall Clock</v>
      </c>
      <c r="P26" s="1" t="str">
        <f>VLOOKUP(Sales[[#This Row],[Product ID]],Products[[#Headers],[#Data],[Product ID]:[Category]],3,)</f>
        <v>Furniture</v>
      </c>
      <c r="Q26" s="13">
        <f>VLOOKUP(Sales[[#This Row],[Product ID]],Products[[#Headers],[#Data],[Product ID]:[Unit Price]],4,FALSE)</f>
        <v>11.85</v>
      </c>
      <c r="R26" s="14">
        <f>VLOOKUP(Sales[[#This Row],[Product ID]],Products[[#Headers],[#Data]],5,FALSE)</f>
        <v>9</v>
      </c>
      <c r="S26" s="13">
        <f>Sales[[#This Row],[Quantity]]*Sales[[#This Row],[Unit Price]]</f>
        <v>959.85</v>
      </c>
      <c r="T26" s="14">
        <f>Sales[[#This Row],[Quantity]]*Sales[[#This Row],[Unit Cost]]</f>
        <v>729</v>
      </c>
      <c r="U26" s="13">
        <f>Sales[[#This Row],[Total Sales]]-Sales[[#This Row],[Total Cost]]</f>
        <v>230.85000000000002</v>
      </c>
    </row>
    <row r="27" spans="1:21" x14ac:dyDescent="0.25">
      <c r="A27" t="s">
        <v>35</v>
      </c>
      <c r="B27" s="2">
        <v>44286</v>
      </c>
      <c r="C27" s="2" t="str">
        <f t="shared" si="0"/>
        <v>Wednesday</v>
      </c>
      <c r="D27" s="2" t="str">
        <f t="shared" si="1"/>
        <v>March</v>
      </c>
      <c r="E27" s="3">
        <v>5.6495561197789312E-2</v>
      </c>
      <c r="F27" t="s">
        <v>2047</v>
      </c>
      <c r="G27" t="s">
        <v>2259</v>
      </c>
      <c r="H27" t="s">
        <v>1011</v>
      </c>
      <c r="I27" s="1" t="s">
        <v>2449</v>
      </c>
      <c r="J27" s="1" t="s">
        <v>2450</v>
      </c>
      <c r="K27" s="1" t="s">
        <v>2448</v>
      </c>
      <c r="L27" s="1" t="s">
        <v>1012</v>
      </c>
      <c r="M27">
        <v>12502</v>
      </c>
      <c r="N27">
        <v>32</v>
      </c>
      <c r="O27" s="1" t="str">
        <f>VLOOKUP(Sales[[#This Row],[Product ID]],Products[[#Headers],[#Data],[Product ID]:[Product Name]],2,FALSE)</f>
        <v>Staples</v>
      </c>
      <c r="P27" s="1" t="str">
        <f>VLOOKUP(Sales[[#This Row],[Product ID]],Products[[#Headers],[#Data],[Product ID]:[Category]],3,)</f>
        <v>Office Supplies</v>
      </c>
      <c r="Q27" s="13">
        <f>VLOOKUP(Sales[[#This Row],[Product ID]],Products[[#Headers],[#Data],[Product ID]:[Unit Price]],4,FALSE)</f>
        <v>14.36</v>
      </c>
      <c r="R27" s="14">
        <f>VLOOKUP(Sales[[#This Row],[Product ID]],Products[[#Headers],[#Data]],5,FALSE)</f>
        <v>9</v>
      </c>
      <c r="S27" s="13">
        <f>Sales[[#This Row],[Quantity]]*Sales[[#This Row],[Unit Price]]</f>
        <v>459.52</v>
      </c>
      <c r="T27" s="14">
        <f>Sales[[#This Row],[Quantity]]*Sales[[#This Row],[Unit Cost]]</f>
        <v>288</v>
      </c>
      <c r="U27" s="13">
        <f>Sales[[#This Row],[Total Sales]]-Sales[[#This Row],[Total Cost]]</f>
        <v>171.51999999999998</v>
      </c>
    </row>
    <row r="28" spans="1:21" x14ac:dyDescent="0.25">
      <c r="A28" t="s">
        <v>36</v>
      </c>
      <c r="B28" s="2">
        <v>44072</v>
      </c>
      <c r="C28" s="2" t="str">
        <f t="shared" si="0"/>
        <v>Saturday</v>
      </c>
      <c r="D28" s="2" t="str">
        <f t="shared" si="1"/>
        <v>August</v>
      </c>
      <c r="E28" s="3">
        <v>0.24263456581271725</v>
      </c>
      <c r="F28" t="s">
        <v>2048</v>
      </c>
      <c r="G28" t="s">
        <v>2260</v>
      </c>
      <c r="H28" t="s">
        <v>1010</v>
      </c>
      <c r="I28" s="1" t="s">
        <v>2449</v>
      </c>
      <c r="J28" s="1" t="s">
        <v>2450</v>
      </c>
      <c r="K28" s="1" t="s">
        <v>2448</v>
      </c>
      <c r="L28" s="1" t="s">
        <v>1012</v>
      </c>
      <c r="M28">
        <v>12588</v>
      </c>
      <c r="N28">
        <v>97</v>
      </c>
      <c r="O28" s="1" t="str">
        <f>VLOOKUP(Sales[[#This Row],[Product ID]],Products[[#Headers],[#Data],[Product ID]:[Product Name]],2,FALSE)</f>
        <v>GBC Instant Index System for Binding Systems</v>
      </c>
      <c r="P28" s="1" t="str">
        <f>VLOOKUP(Sales[[#This Row],[Product ID]],Products[[#Headers],[#Data],[Product ID]:[Category]],3,)</f>
        <v>Office Supplies</v>
      </c>
      <c r="Q28" s="13">
        <f>VLOOKUP(Sales[[#This Row],[Product ID]],Products[[#Headers],[#Data],[Product ID]:[Unit Price]],4,FALSE)</f>
        <v>20.77</v>
      </c>
      <c r="R28" s="14">
        <f>VLOOKUP(Sales[[#This Row],[Product ID]],Products[[#Headers],[#Data]],5,FALSE)</f>
        <v>20</v>
      </c>
      <c r="S28" s="13">
        <f>Sales[[#This Row],[Quantity]]*Sales[[#This Row],[Unit Price]]</f>
        <v>2014.69</v>
      </c>
      <c r="T28" s="14">
        <f>Sales[[#This Row],[Quantity]]*Sales[[#This Row],[Unit Cost]]</f>
        <v>1940</v>
      </c>
      <c r="U28" s="13">
        <f>Sales[[#This Row],[Total Sales]]-Sales[[#This Row],[Total Cost]]</f>
        <v>74.690000000000055</v>
      </c>
    </row>
    <row r="29" spans="1:21" x14ac:dyDescent="0.25">
      <c r="A29" t="s">
        <v>37</v>
      </c>
      <c r="B29" s="2">
        <v>44069</v>
      </c>
      <c r="C29" s="2" t="str">
        <f t="shared" si="0"/>
        <v>Wednesday</v>
      </c>
      <c r="D29" s="2" t="str">
        <f t="shared" si="1"/>
        <v>August</v>
      </c>
      <c r="E29" s="3">
        <v>0.44680389560487099</v>
      </c>
      <c r="F29" t="s">
        <v>2049</v>
      </c>
      <c r="G29" t="s">
        <v>2261</v>
      </c>
      <c r="H29" t="s">
        <v>1010</v>
      </c>
      <c r="I29" s="1" t="s">
        <v>2466</v>
      </c>
      <c r="J29" s="1" t="s">
        <v>2467</v>
      </c>
      <c r="K29" s="1" t="s">
        <v>2448</v>
      </c>
      <c r="L29" s="1" t="s">
        <v>1012</v>
      </c>
      <c r="M29">
        <v>12259</v>
      </c>
      <c r="N29">
        <v>53</v>
      </c>
      <c r="O29" s="1" t="str">
        <f>VLOOKUP(Sales[[#This Row],[Product ID]],Products[[#Headers],[#Data],[Product ID]:[Product Name]],2,FALSE)</f>
        <v>Imiformin Transmunex</v>
      </c>
      <c r="P29" s="1" t="str">
        <f>VLOOKUP(Sales[[#This Row],[Product ID]],Products[[#Headers],[#Data],[Product ID]:[Category]],3,)</f>
        <v>Antibiotics</v>
      </c>
      <c r="Q29" s="13">
        <f>VLOOKUP(Sales[[#This Row],[Product ID]],Products[[#Headers],[#Data],[Product ID]:[Unit Price]],4,FALSE)</f>
        <v>93.69</v>
      </c>
      <c r="R29" s="14">
        <f>VLOOKUP(Sales[[#This Row],[Product ID]],Products[[#Headers],[#Data]],5,FALSE)</f>
        <v>58</v>
      </c>
      <c r="S29" s="13">
        <f>Sales[[#This Row],[Quantity]]*Sales[[#This Row],[Unit Price]]</f>
        <v>4965.57</v>
      </c>
      <c r="T29" s="14">
        <f>Sales[[#This Row],[Quantity]]*Sales[[#This Row],[Unit Cost]]</f>
        <v>3074</v>
      </c>
      <c r="U29" s="13">
        <f>Sales[[#This Row],[Total Sales]]-Sales[[#This Row],[Total Cost]]</f>
        <v>1891.5699999999997</v>
      </c>
    </row>
    <row r="30" spans="1:21" x14ac:dyDescent="0.25">
      <c r="A30" t="s">
        <v>38</v>
      </c>
      <c r="B30" s="2">
        <v>44322</v>
      </c>
      <c r="C30" s="2" t="str">
        <f t="shared" si="0"/>
        <v>Thursday</v>
      </c>
      <c r="D30" s="2" t="str">
        <f t="shared" si="1"/>
        <v>May</v>
      </c>
      <c r="E30" s="3">
        <v>0.47623692008109708</v>
      </c>
      <c r="F30" t="s">
        <v>2050</v>
      </c>
      <c r="G30" t="s">
        <v>2262</v>
      </c>
      <c r="H30" t="s">
        <v>1010</v>
      </c>
      <c r="I30" s="1" t="s">
        <v>2466</v>
      </c>
      <c r="J30" s="1" t="s">
        <v>2467</v>
      </c>
      <c r="K30" s="1" t="s">
        <v>2448</v>
      </c>
      <c r="L30" s="1" t="s">
        <v>1012</v>
      </c>
      <c r="M30">
        <v>12584</v>
      </c>
      <c r="N30">
        <v>63</v>
      </c>
      <c r="O30" s="1" t="str">
        <f>VLOOKUP(Sales[[#This Row],[Product ID]],Products[[#Headers],[#Data],[Product ID]:[Product Name]],2,FALSE)</f>
        <v>Bevis 36 x 72 Conference Tables</v>
      </c>
      <c r="P30" s="1" t="str">
        <f>VLOOKUP(Sales[[#This Row],[Product ID]],Products[[#Headers],[#Data],[Product ID]:[Category]],3,)</f>
        <v>Furniture</v>
      </c>
      <c r="Q30" s="13">
        <f>VLOOKUP(Sales[[#This Row],[Product ID]],Products[[#Headers],[#Data],[Product ID]:[Unit Price]],4,FALSE)</f>
        <v>74.709999999999994</v>
      </c>
      <c r="R30" s="14">
        <f>VLOOKUP(Sales[[#This Row],[Product ID]],Products[[#Headers],[#Data]],5,FALSE)</f>
        <v>60</v>
      </c>
      <c r="S30" s="13">
        <f>Sales[[#This Row],[Quantity]]*Sales[[#This Row],[Unit Price]]</f>
        <v>4706.7299999999996</v>
      </c>
      <c r="T30" s="14">
        <f>Sales[[#This Row],[Quantity]]*Sales[[#This Row],[Unit Cost]]</f>
        <v>3780</v>
      </c>
      <c r="U30" s="13">
        <f>Sales[[#This Row],[Total Sales]]-Sales[[#This Row],[Total Cost]]</f>
        <v>926.72999999999956</v>
      </c>
    </row>
    <row r="31" spans="1:21" x14ac:dyDescent="0.25">
      <c r="A31" t="s">
        <v>39</v>
      </c>
      <c r="B31" s="2">
        <v>44118</v>
      </c>
      <c r="C31" s="2" t="str">
        <f t="shared" si="0"/>
        <v>Wednesday</v>
      </c>
      <c r="D31" s="2" t="str">
        <f t="shared" si="1"/>
        <v>October</v>
      </c>
      <c r="E31" s="3">
        <v>0.31666375941231106</v>
      </c>
      <c r="F31" t="s">
        <v>2051</v>
      </c>
      <c r="G31" t="s">
        <v>2263</v>
      </c>
      <c r="H31" t="s">
        <v>1010</v>
      </c>
      <c r="I31" s="1" t="s">
        <v>2466</v>
      </c>
      <c r="J31" s="1" t="s">
        <v>2467</v>
      </c>
      <c r="K31" s="1" t="s">
        <v>2448</v>
      </c>
      <c r="L31" s="1" t="s">
        <v>1012</v>
      </c>
      <c r="M31">
        <v>12915</v>
      </c>
      <c r="N31">
        <v>20</v>
      </c>
      <c r="O31" s="1" t="str">
        <f>VLOOKUP(Sales[[#This Row],[Product ID]],Products[[#Headers],[#Data],[Product ID]:[Product Name]],2,FALSE)</f>
        <v>Office Star - Mesh Screen back chair with Vinyl seat</v>
      </c>
      <c r="P31" s="1" t="str">
        <f>VLOOKUP(Sales[[#This Row],[Product ID]],Products[[#Headers],[#Data],[Product ID]:[Category]],3,)</f>
        <v>Furniture</v>
      </c>
      <c r="Q31" s="13">
        <f>VLOOKUP(Sales[[#This Row],[Product ID]],Products[[#Headers],[#Data],[Product ID]:[Unit Price]],4,FALSE)</f>
        <v>94.76</v>
      </c>
      <c r="R31" s="14">
        <f>VLOOKUP(Sales[[#This Row],[Product ID]],Products[[#Headers],[#Data]],5,FALSE)</f>
        <v>71</v>
      </c>
      <c r="S31" s="13">
        <f>Sales[[#This Row],[Quantity]]*Sales[[#This Row],[Unit Price]]</f>
        <v>1895.2</v>
      </c>
      <c r="T31" s="14">
        <f>Sales[[#This Row],[Quantity]]*Sales[[#This Row],[Unit Cost]]</f>
        <v>1420</v>
      </c>
      <c r="U31" s="13">
        <f>Sales[[#This Row],[Total Sales]]-Sales[[#This Row],[Total Cost]]</f>
        <v>475.20000000000005</v>
      </c>
    </row>
    <row r="32" spans="1:21" x14ac:dyDescent="0.25">
      <c r="A32" t="s">
        <v>40</v>
      </c>
      <c r="B32" s="2">
        <v>44184</v>
      </c>
      <c r="C32" s="2" t="str">
        <f t="shared" si="0"/>
        <v>Saturday</v>
      </c>
      <c r="D32" s="2" t="str">
        <f t="shared" si="1"/>
        <v>December</v>
      </c>
      <c r="E32" s="3">
        <v>0.85821994891241993</v>
      </c>
      <c r="F32" t="s">
        <v>2052</v>
      </c>
      <c r="G32" t="s">
        <v>2264</v>
      </c>
      <c r="H32" t="s">
        <v>1010</v>
      </c>
      <c r="I32" s="1" t="s">
        <v>2466</v>
      </c>
      <c r="J32" s="1" t="s">
        <v>2467</v>
      </c>
      <c r="K32" s="1" t="s">
        <v>2448</v>
      </c>
      <c r="L32" s="1" t="s">
        <v>1012</v>
      </c>
      <c r="M32">
        <v>12838</v>
      </c>
      <c r="N32">
        <v>30</v>
      </c>
      <c r="O32" s="1" t="str">
        <f>VLOOKUP(Sales[[#This Row],[Product ID]],Products[[#Headers],[#Data],[Product ID]:[Product Name]],2,FALSE)</f>
        <v>Global Commerce Series High-Back Swivel/Tilt Chairs</v>
      </c>
      <c r="P32" s="1" t="str">
        <f>VLOOKUP(Sales[[#This Row],[Product ID]],Products[[#Headers],[#Data],[Product ID]:[Category]],3,)</f>
        <v>Furniture</v>
      </c>
      <c r="Q32" s="13">
        <f>VLOOKUP(Sales[[#This Row],[Product ID]],Products[[#Headers],[#Data],[Product ID]:[Unit Price]],4,FALSE)</f>
        <v>88.39</v>
      </c>
      <c r="R32" s="14">
        <f>VLOOKUP(Sales[[#This Row],[Product ID]],Products[[#Headers],[#Data]],5,FALSE)</f>
        <v>66</v>
      </c>
      <c r="S32" s="13">
        <f>Sales[[#This Row],[Quantity]]*Sales[[#This Row],[Unit Price]]</f>
        <v>2651.7</v>
      </c>
      <c r="T32" s="14">
        <f>Sales[[#This Row],[Quantity]]*Sales[[#This Row],[Unit Cost]]</f>
        <v>1980</v>
      </c>
      <c r="U32" s="13">
        <f>Sales[[#This Row],[Total Sales]]-Sales[[#This Row],[Total Cost]]</f>
        <v>671.69999999999982</v>
      </c>
    </row>
    <row r="33" spans="1:21" x14ac:dyDescent="0.25">
      <c r="A33" t="s">
        <v>41</v>
      </c>
      <c r="B33" s="2">
        <v>44249</v>
      </c>
      <c r="C33" s="2" t="str">
        <f t="shared" si="0"/>
        <v>Monday</v>
      </c>
      <c r="D33" s="2" t="str">
        <f t="shared" si="1"/>
        <v>February</v>
      </c>
      <c r="E33" s="3">
        <v>0.5026474365215301</v>
      </c>
      <c r="F33" t="s">
        <v>2027</v>
      </c>
      <c r="G33" t="s">
        <v>2239</v>
      </c>
      <c r="H33" t="s">
        <v>1010</v>
      </c>
      <c r="I33" s="1" t="s">
        <v>2466</v>
      </c>
      <c r="J33" s="1" t="s">
        <v>2467</v>
      </c>
      <c r="K33" s="1" t="s">
        <v>2448</v>
      </c>
      <c r="L33" s="1" t="s">
        <v>1012</v>
      </c>
      <c r="M33">
        <v>12327</v>
      </c>
      <c r="N33">
        <v>96</v>
      </c>
      <c r="O33" s="1" t="str">
        <f>VLOOKUP(Sales[[#This Row],[Product ID]],Products[[#Headers],[#Data],[Product ID]:[Product Name]],2,FALSE)</f>
        <v>Sanctumine</v>
      </c>
      <c r="P33" s="1" t="str">
        <f>VLOOKUP(Sales[[#This Row],[Product ID]],Products[[#Headers],[#Data],[Product ID]:[Category]],3,)</f>
        <v>Antimalarial</v>
      </c>
      <c r="Q33" s="13">
        <f>VLOOKUP(Sales[[#This Row],[Product ID]],Products[[#Headers],[#Data],[Product ID]:[Unit Price]],4,FALSE)</f>
        <v>25.55</v>
      </c>
      <c r="R33" s="14">
        <f>VLOOKUP(Sales[[#This Row],[Product ID]],Products[[#Headers],[#Data]],5,FALSE)</f>
        <v>7</v>
      </c>
      <c r="S33" s="13">
        <f>Sales[[#This Row],[Quantity]]*Sales[[#This Row],[Unit Price]]</f>
        <v>2452.8000000000002</v>
      </c>
      <c r="T33" s="14">
        <f>Sales[[#This Row],[Quantity]]*Sales[[#This Row],[Unit Cost]]</f>
        <v>672</v>
      </c>
      <c r="U33" s="13">
        <f>Sales[[#This Row],[Total Sales]]-Sales[[#This Row],[Total Cost]]</f>
        <v>1780.8000000000002</v>
      </c>
    </row>
    <row r="34" spans="1:21" x14ac:dyDescent="0.25">
      <c r="A34" t="s">
        <v>42</v>
      </c>
      <c r="B34" s="2">
        <v>44262</v>
      </c>
      <c r="C34" s="2" t="str">
        <f t="shared" si="0"/>
        <v>Sunday</v>
      </c>
      <c r="D34" s="2" t="str">
        <f t="shared" si="1"/>
        <v>March</v>
      </c>
      <c r="E34" s="3">
        <v>0.39986809617173769</v>
      </c>
      <c r="F34" t="s">
        <v>2053</v>
      </c>
      <c r="G34" t="s">
        <v>2265</v>
      </c>
      <c r="H34" t="s">
        <v>1011</v>
      </c>
      <c r="I34" s="1" t="s">
        <v>2466</v>
      </c>
      <c r="J34" s="1" t="s">
        <v>2467</v>
      </c>
      <c r="K34" s="1" t="s">
        <v>2448</v>
      </c>
      <c r="L34" s="1" t="s">
        <v>1012</v>
      </c>
      <c r="M34">
        <v>12338</v>
      </c>
      <c r="N34">
        <v>25</v>
      </c>
      <c r="O34" s="1" t="str">
        <f>VLOOKUP(Sales[[#This Row],[Product ID]],Products[[#Headers],[#Data],[Product ID]:[Product Name]],2,FALSE)</f>
        <v>Symbiroban</v>
      </c>
      <c r="P34" s="1" t="str">
        <f>VLOOKUP(Sales[[#This Row],[Product ID]],Products[[#Headers],[#Data],[Product ID]:[Category]],3,)</f>
        <v>Antibiotics</v>
      </c>
      <c r="Q34" s="13">
        <f>VLOOKUP(Sales[[#This Row],[Product ID]],Products[[#Headers],[#Data],[Product ID]:[Unit Price]],4,FALSE)</f>
        <v>17.77</v>
      </c>
      <c r="R34" s="14">
        <f>VLOOKUP(Sales[[#This Row],[Product ID]],Products[[#Headers],[#Data]],5,FALSE)</f>
        <v>9</v>
      </c>
      <c r="S34" s="13">
        <f>Sales[[#This Row],[Quantity]]*Sales[[#This Row],[Unit Price]]</f>
        <v>444.25</v>
      </c>
      <c r="T34" s="14">
        <f>Sales[[#This Row],[Quantity]]*Sales[[#This Row],[Unit Cost]]</f>
        <v>225</v>
      </c>
      <c r="U34" s="13">
        <f>Sales[[#This Row],[Total Sales]]-Sales[[#This Row],[Total Cost]]</f>
        <v>219.25</v>
      </c>
    </row>
    <row r="35" spans="1:21" x14ac:dyDescent="0.25">
      <c r="A35" t="s">
        <v>43</v>
      </c>
      <c r="B35" s="2">
        <v>44240</v>
      </c>
      <c r="C35" s="2" t="str">
        <f t="shared" si="0"/>
        <v>Saturday</v>
      </c>
      <c r="D35" s="2" t="str">
        <f t="shared" si="1"/>
        <v>February</v>
      </c>
      <c r="E35" s="3">
        <v>0.53637201420193714</v>
      </c>
      <c r="F35" t="s">
        <v>2054</v>
      </c>
      <c r="G35" t="s">
        <v>2266</v>
      </c>
      <c r="H35" t="s">
        <v>1011</v>
      </c>
      <c r="I35" s="1" t="s">
        <v>2466</v>
      </c>
      <c r="J35" s="1" t="s">
        <v>2467</v>
      </c>
      <c r="K35" s="1" t="s">
        <v>2448</v>
      </c>
      <c r="L35" s="1" t="s">
        <v>1012</v>
      </c>
      <c r="M35">
        <v>12346</v>
      </c>
      <c r="N35">
        <v>58</v>
      </c>
      <c r="O35" s="1" t="str">
        <f>VLOOKUP(Sales[[#This Row],[Product ID]],Products[[#Headers],[#Data],[Product ID]:[Product Name]],2,FALSE)</f>
        <v>Testant</v>
      </c>
      <c r="P35" s="1" t="str">
        <f>VLOOKUP(Sales[[#This Row],[Product ID]],Products[[#Headers],[#Data],[Product ID]:[Category]],3,)</f>
        <v>Mood Stabilizers</v>
      </c>
      <c r="Q35" s="13">
        <f>VLOOKUP(Sales[[#This Row],[Product ID]],Products[[#Headers],[#Data],[Product ID]:[Unit Price]],4,FALSE)</f>
        <v>92.36</v>
      </c>
      <c r="R35" s="14">
        <f>VLOOKUP(Sales[[#This Row],[Product ID]],Products[[#Headers],[#Data]],5,FALSE)</f>
        <v>64</v>
      </c>
      <c r="S35" s="13">
        <f>Sales[[#This Row],[Quantity]]*Sales[[#This Row],[Unit Price]]</f>
        <v>5356.88</v>
      </c>
      <c r="T35" s="14">
        <f>Sales[[#This Row],[Quantity]]*Sales[[#This Row],[Unit Cost]]</f>
        <v>3712</v>
      </c>
      <c r="U35" s="13">
        <f>Sales[[#This Row],[Total Sales]]-Sales[[#This Row],[Total Cost]]</f>
        <v>1644.88</v>
      </c>
    </row>
    <row r="36" spans="1:21" x14ac:dyDescent="0.25">
      <c r="A36" t="s">
        <v>44</v>
      </c>
      <c r="B36" s="2">
        <v>44219</v>
      </c>
      <c r="C36" s="2" t="str">
        <f t="shared" si="0"/>
        <v>Saturday</v>
      </c>
      <c r="D36" s="2" t="str">
        <f t="shared" si="1"/>
        <v>January</v>
      </c>
      <c r="E36" s="3">
        <v>0.24105344978920418</v>
      </c>
      <c r="F36" t="s">
        <v>2055</v>
      </c>
      <c r="G36" t="s">
        <v>2267</v>
      </c>
      <c r="H36" t="s">
        <v>1010</v>
      </c>
      <c r="I36" s="1" t="s">
        <v>2469</v>
      </c>
      <c r="J36" s="1" t="s">
        <v>2458</v>
      </c>
      <c r="K36" s="1" t="s">
        <v>2448</v>
      </c>
      <c r="L36" s="1" t="s">
        <v>1014</v>
      </c>
      <c r="M36">
        <v>12875</v>
      </c>
      <c r="N36">
        <v>46</v>
      </c>
      <c r="O36" s="1" t="str">
        <f>VLOOKUP(Sales[[#This Row],[Product ID]],Products[[#Headers],[#Data],[Product ID]:[Product Name]],2,FALSE)</f>
        <v>Newell 332</v>
      </c>
      <c r="P36" s="1" t="str">
        <f>VLOOKUP(Sales[[#This Row],[Product ID]],Products[[#Headers],[#Data],[Product ID]:[Category]],3,)</f>
        <v>Office Supplies</v>
      </c>
      <c r="Q36" s="13">
        <f>VLOOKUP(Sales[[#This Row],[Product ID]],Products[[#Headers],[#Data],[Product ID]:[Unit Price]],4,FALSE)</f>
        <v>84.83</v>
      </c>
      <c r="R36" s="14">
        <f>VLOOKUP(Sales[[#This Row],[Product ID]],Products[[#Headers],[#Data]],5,FALSE)</f>
        <v>65</v>
      </c>
      <c r="S36" s="13">
        <f>Sales[[#This Row],[Quantity]]*Sales[[#This Row],[Unit Price]]</f>
        <v>3902.18</v>
      </c>
      <c r="T36" s="14">
        <f>Sales[[#This Row],[Quantity]]*Sales[[#This Row],[Unit Cost]]</f>
        <v>2990</v>
      </c>
      <c r="U36" s="13">
        <f>Sales[[#This Row],[Total Sales]]-Sales[[#This Row],[Total Cost]]</f>
        <v>912.17999999999984</v>
      </c>
    </row>
    <row r="37" spans="1:21" x14ac:dyDescent="0.25">
      <c r="A37" t="s">
        <v>45</v>
      </c>
      <c r="B37" s="2">
        <v>44197</v>
      </c>
      <c r="C37" s="2" t="str">
        <f t="shared" si="0"/>
        <v>Friday</v>
      </c>
      <c r="D37" s="2" t="str">
        <f t="shared" si="1"/>
        <v>January</v>
      </c>
      <c r="E37" s="3">
        <v>0.87490637428634066</v>
      </c>
      <c r="F37" t="s">
        <v>2056</v>
      </c>
      <c r="G37" t="s">
        <v>2268</v>
      </c>
      <c r="H37" t="s">
        <v>1010</v>
      </c>
      <c r="I37" s="1" t="s">
        <v>2470</v>
      </c>
      <c r="J37" s="1" t="s">
        <v>2458</v>
      </c>
      <c r="K37" s="1" t="s">
        <v>2448</v>
      </c>
      <c r="L37" s="1" t="s">
        <v>1013</v>
      </c>
      <c r="M37">
        <v>12644</v>
      </c>
      <c r="N37">
        <v>40</v>
      </c>
      <c r="O37" s="1" t="str">
        <f>VLOOKUP(Sales[[#This Row],[Product ID]],Products[[#Headers],[#Data],[Product ID]:[Product Name]],2,FALSE)</f>
        <v>Ibico Laser Imprintable Binding System Covers</v>
      </c>
      <c r="P37" s="1" t="str">
        <f>VLOOKUP(Sales[[#This Row],[Product ID]],Products[[#Headers],[#Data],[Product ID]:[Category]],3,)</f>
        <v>Office Supplies</v>
      </c>
      <c r="Q37" s="13">
        <f>VLOOKUP(Sales[[#This Row],[Product ID]],Products[[#Headers],[#Data],[Product ID]:[Unit Price]],4,FALSE)</f>
        <v>90.74</v>
      </c>
      <c r="R37" s="14">
        <f>VLOOKUP(Sales[[#This Row],[Product ID]],Products[[#Headers],[#Data]],5,FALSE)</f>
        <v>81</v>
      </c>
      <c r="S37" s="13">
        <f>Sales[[#This Row],[Quantity]]*Sales[[#This Row],[Unit Price]]</f>
        <v>3629.6</v>
      </c>
      <c r="T37" s="14">
        <f>Sales[[#This Row],[Quantity]]*Sales[[#This Row],[Unit Cost]]</f>
        <v>3240</v>
      </c>
      <c r="U37" s="13">
        <f>Sales[[#This Row],[Total Sales]]-Sales[[#This Row],[Total Cost]]</f>
        <v>389.59999999999991</v>
      </c>
    </row>
    <row r="38" spans="1:21" x14ac:dyDescent="0.25">
      <c r="A38" t="s">
        <v>46</v>
      </c>
      <c r="B38" s="2">
        <v>44138</v>
      </c>
      <c r="C38" s="2" t="str">
        <f t="shared" si="0"/>
        <v>Tuesday</v>
      </c>
      <c r="D38" s="2" t="str">
        <f t="shared" si="1"/>
        <v>November</v>
      </c>
      <c r="E38" s="3">
        <v>0.86169874240419331</v>
      </c>
      <c r="F38" t="s">
        <v>2057</v>
      </c>
      <c r="G38" t="s">
        <v>2269</v>
      </c>
      <c r="H38" t="s">
        <v>1010</v>
      </c>
      <c r="I38" s="1" t="s">
        <v>2470</v>
      </c>
      <c r="J38" s="1" t="s">
        <v>2458</v>
      </c>
      <c r="K38" s="1" t="s">
        <v>2448</v>
      </c>
      <c r="L38" s="1" t="s">
        <v>1013</v>
      </c>
      <c r="M38">
        <v>12746</v>
      </c>
      <c r="N38">
        <v>49</v>
      </c>
      <c r="O38" s="1" t="str">
        <f>VLOOKUP(Sales[[#This Row],[Product ID]],Products[[#Headers],[#Data],[Product ID]:[Product Name]],2,FALSE)</f>
        <v>Xerox 1987</v>
      </c>
      <c r="P38" s="1" t="str">
        <f>VLOOKUP(Sales[[#This Row],[Product ID]],Products[[#Headers],[#Data],[Product ID]:[Category]],3,)</f>
        <v>Office Supplies</v>
      </c>
      <c r="Q38" s="13">
        <f>VLOOKUP(Sales[[#This Row],[Product ID]],Products[[#Headers],[#Data],[Product ID]:[Unit Price]],4,FALSE)</f>
        <v>93.22</v>
      </c>
      <c r="R38" s="14">
        <f>VLOOKUP(Sales[[#This Row],[Product ID]],Products[[#Headers],[#Data]],5,FALSE)</f>
        <v>70</v>
      </c>
      <c r="S38" s="13">
        <f>Sales[[#This Row],[Quantity]]*Sales[[#This Row],[Unit Price]]</f>
        <v>4567.78</v>
      </c>
      <c r="T38" s="14">
        <f>Sales[[#This Row],[Quantity]]*Sales[[#This Row],[Unit Cost]]</f>
        <v>3430</v>
      </c>
      <c r="U38" s="13">
        <f>Sales[[#This Row],[Total Sales]]-Sales[[#This Row],[Total Cost]]</f>
        <v>1137.7799999999997</v>
      </c>
    </row>
    <row r="39" spans="1:21" x14ac:dyDescent="0.25">
      <c r="A39" t="s">
        <v>47</v>
      </c>
      <c r="B39" s="2">
        <v>44246</v>
      </c>
      <c r="C39" s="2" t="str">
        <f t="shared" si="0"/>
        <v>Friday</v>
      </c>
      <c r="D39" s="2" t="str">
        <f t="shared" si="1"/>
        <v>February</v>
      </c>
      <c r="E39" s="3">
        <v>2.5321288980221235E-2</v>
      </c>
      <c r="F39" t="s">
        <v>2025</v>
      </c>
      <c r="G39" t="s">
        <v>2237</v>
      </c>
      <c r="H39" t="s">
        <v>1010</v>
      </c>
      <c r="I39" s="1" t="s">
        <v>2469</v>
      </c>
      <c r="J39" s="1" t="s">
        <v>2458</v>
      </c>
      <c r="K39" s="1" t="s">
        <v>2448</v>
      </c>
      <c r="L39" s="1" t="s">
        <v>1014</v>
      </c>
      <c r="M39">
        <v>13017</v>
      </c>
      <c r="N39">
        <v>54</v>
      </c>
      <c r="O39" s="1" t="str">
        <f>VLOOKUP(Sales[[#This Row],[Product ID]],Products[[#Headers],[#Data],[Product ID]:[Product Name]],2,FALSE)</f>
        <v>Belkin 7 Outlet SurgeMaster II</v>
      </c>
      <c r="P39" s="1" t="str">
        <f>VLOOKUP(Sales[[#This Row],[Product ID]],Products[[#Headers],[#Data],[Product ID]:[Category]],3,)</f>
        <v>Office Supplies</v>
      </c>
      <c r="Q39" s="13">
        <f>VLOOKUP(Sales[[#This Row],[Product ID]],Products[[#Headers],[#Data],[Product ID]:[Unit Price]],4,FALSE)</f>
        <v>34.42</v>
      </c>
      <c r="R39" s="14">
        <f>VLOOKUP(Sales[[#This Row],[Product ID]],Products[[#Headers],[#Data]],5,FALSE)</f>
        <v>27</v>
      </c>
      <c r="S39" s="13">
        <f>Sales[[#This Row],[Quantity]]*Sales[[#This Row],[Unit Price]]</f>
        <v>1858.68</v>
      </c>
      <c r="T39" s="14">
        <f>Sales[[#This Row],[Quantity]]*Sales[[#This Row],[Unit Cost]]</f>
        <v>1458</v>
      </c>
      <c r="U39" s="13">
        <f>Sales[[#This Row],[Total Sales]]-Sales[[#This Row],[Total Cost]]</f>
        <v>400.68000000000006</v>
      </c>
    </row>
    <row r="40" spans="1:21" x14ac:dyDescent="0.25">
      <c r="A40" t="s">
        <v>48</v>
      </c>
      <c r="B40" s="2">
        <v>44049</v>
      </c>
      <c r="C40" s="2" t="str">
        <f t="shared" si="0"/>
        <v>Thursday</v>
      </c>
      <c r="D40" s="2" t="str">
        <f t="shared" si="1"/>
        <v>August</v>
      </c>
      <c r="E40" s="3">
        <v>9.0680934231149868E-2</v>
      </c>
      <c r="F40" t="s">
        <v>2058</v>
      </c>
      <c r="G40" t="s">
        <v>2270</v>
      </c>
      <c r="H40" t="s">
        <v>1010</v>
      </c>
      <c r="I40" s="1" t="s">
        <v>2469</v>
      </c>
      <c r="J40" s="1" t="s">
        <v>2458</v>
      </c>
      <c r="K40" s="1" t="s">
        <v>2448</v>
      </c>
      <c r="L40" s="1" t="s">
        <v>1014</v>
      </c>
      <c r="M40">
        <v>12955</v>
      </c>
      <c r="N40">
        <v>32</v>
      </c>
      <c r="O40" s="1" t="str">
        <f>VLOOKUP(Sales[[#This Row],[Product ID]],Products[[#Headers],[#Data],[Product ID]:[Product Name]],2,FALSE)</f>
        <v>Binney &amp; Smith Crayola Metallic Crayons, 16-Color Pack</v>
      </c>
      <c r="P40" s="1" t="str">
        <f>VLOOKUP(Sales[[#This Row],[Product ID]],Products[[#Headers],[#Data],[Product ID]:[Category]],3,)</f>
        <v>Office Supplies</v>
      </c>
      <c r="Q40" s="13">
        <f>VLOOKUP(Sales[[#This Row],[Product ID]],Products[[#Headers],[#Data],[Product ID]:[Unit Price]],4,FALSE)</f>
        <v>47.68</v>
      </c>
      <c r="R40" s="14">
        <f>VLOOKUP(Sales[[#This Row],[Product ID]],Products[[#Headers],[#Data]],5,FALSE)</f>
        <v>40</v>
      </c>
      <c r="S40" s="13">
        <f>Sales[[#This Row],[Quantity]]*Sales[[#This Row],[Unit Price]]</f>
        <v>1525.76</v>
      </c>
      <c r="T40" s="14">
        <f>Sales[[#This Row],[Quantity]]*Sales[[#This Row],[Unit Cost]]</f>
        <v>1280</v>
      </c>
      <c r="U40" s="13">
        <f>Sales[[#This Row],[Total Sales]]-Sales[[#This Row],[Total Cost]]</f>
        <v>245.76</v>
      </c>
    </row>
    <row r="41" spans="1:21" x14ac:dyDescent="0.25">
      <c r="A41" t="s">
        <v>49</v>
      </c>
      <c r="B41" s="2">
        <v>44287</v>
      </c>
      <c r="C41" s="2" t="str">
        <f t="shared" si="0"/>
        <v>Thursday</v>
      </c>
      <c r="D41" s="2" t="str">
        <f t="shared" si="1"/>
        <v>April</v>
      </c>
      <c r="E41" s="3">
        <v>0.61695552004901533</v>
      </c>
      <c r="F41" t="s">
        <v>2059</v>
      </c>
      <c r="G41" t="s">
        <v>2271</v>
      </c>
      <c r="H41" t="s">
        <v>1010</v>
      </c>
      <c r="I41" s="1" t="s">
        <v>2469</v>
      </c>
      <c r="J41" s="1" t="s">
        <v>2458</v>
      </c>
      <c r="K41" s="1" t="s">
        <v>2448</v>
      </c>
      <c r="L41" s="1" t="s">
        <v>1014</v>
      </c>
      <c r="M41">
        <v>12501</v>
      </c>
      <c r="N41">
        <v>14</v>
      </c>
      <c r="O41" s="1" t="str">
        <f>VLOOKUP(Sales[[#This Row],[Product ID]],Products[[#Headers],[#Data],[Product ID]:[Product Name]],2,FALSE)</f>
        <v>Xerox 1916</v>
      </c>
      <c r="P41" s="1" t="str">
        <f>VLOOKUP(Sales[[#This Row],[Product ID]],Products[[#Headers],[#Data],[Product ID]:[Category]],3,)</f>
        <v>Office Supplies</v>
      </c>
      <c r="Q41" s="13">
        <f>VLOOKUP(Sales[[#This Row],[Product ID]],Products[[#Headers],[#Data],[Product ID]:[Unit Price]],4,FALSE)</f>
        <v>65.94</v>
      </c>
      <c r="R41" s="14">
        <f>VLOOKUP(Sales[[#This Row],[Product ID]],Products[[#Headers],[#Data]],5,FALSE)</f>
        <v>58</v>
      </c>
      <c r="S41" s="13">
        <f>Sales[[#This Row],[Quantity]]*Sales[[#This Row],[Unit Price]]</f>
        <v>923.16</v>
      </c>
      <c r="T41" s="14">
        <f>Sales[[#This Row],[Quantity]]*Sales[[#This Row],[Unit Cost]]</f>
        <v>812</v>
      </c>
      <c r="U41" s="13">
        <f>Sales[[#This Row],[Total Sales]]-Sales[[#This Row],[Total Cost]]</f>
        <v>111.15999999999997</v>
      </c>
    </row>
    <row r="42" spans="1:21" x14ac:dyDescent="0.25">
      <c r="A42" t="s">
        <v>50</v>
      </c>
      <c r="B42" s="2">
        <v>44136</v>
      </c>
      <c r="C42" s="2" t="str">
        <f t="shared" si="0"/>
        <v>Sunday</v>
      </c>
      <c r="D42" s="2" t="str">
        <f t="shared" si="1"/>
        <v>November</v>
      </c>
      <c r="E42" s="3">
        <v>0.67613929398821493</v>
      </c>
      <c r="F42" t="s">
        <v>2060</v>
      </c>
      <c r="G42" t="s">
        <v>2272</v>
      </c>
      <c r="H42" t="s">
        <v>1011</v>
      </c>
      <c r="I42" s="1" t="s">
        <v>2469</v>
      </c>
      <c r="J42" s="1" t="s">
        <v>2458</v>
      </c>
      <c r="K42" s="1" t="s">
        <v>2448</v>
      </c>
      <c r="L42" s="1" t="s">
        <v>1014</v>
      </c>
      <c r="M42">
        <v>12890</v>
      </c>
      <c r="N42">
        <v>97</v>
      </c>
      <c r="O42" s="1" t="str">
        <f>VLOOKUP(Sales[[#This Row],[Product ID]],Products[[#Headers],[#Data],[Product ID]:[Product Name]],2,FALSE)</f>
        <v>Mophie Juice Pack Helium for iPhone</v>
      </c>
      <c r="P42" s="1" t="str">
        <f>VLOOKUP(Sales[[#This Row],[Product ID]],Products[[#Headers],[#Data],[Product ID]:[Category]],3,)</f>
        <v>Technology</v>
      </c>
      <c r="Q42" s="13">
        <f>VLOOKUP(Sales[[#This Row],[Product ID]],Products[[#Headers],[#Data],[Product ID]:[Unit Price]],4,FALSE)</f>
        <v>35.74</v>
      </c>
      <c r="R42" s="14">
        <f>VLOOKUP(Sales[[#This Row],[Product ID]],Products[[#Headers],[#Data]],5,FALSE)</f>
        <v>27</v>
      </c>
      <c r="S42" s="13">
        <f>Sales[[#This Row],[Quantity]]*Sales[[#This Row],[Unit Price]]</f>
        <v>3466.78</v>
      </c>
      <c r="T42" s="14">
        <f>Sales[[#This Row],[Quantity]]*Sales[[#This Row],[Unit Cost]]</f>
        <v>2619</v>
      </c>
      <c r="U42" s="13">
        <f>Sales[[#This Row],[Total Sales]]-Sales[[#This Row],[Total Cost]]</f>
        <v>847.7800000000002</v>
      </c>
    </row>
    <row r="43" spans="1:21" x14ac:dyDescent="0.25">
      <c r="A43" t="s">
        <v>51</v>
      </c>
      <c r="B43" s="2">
        <v>44244</v>
      </c>
      <c r="C43" s="2" t="str">
        <f t="shared" si="0"/>
        <v>Wednesday</v>
      </c>
      <c r="D43" s="2" t="str">
        <f t="shared" si="1"/>
        <v>February</v>
      </c>
      <c r="E43" s="3">
        <v>0.49730859207875089</v>
      </c>
      <c r="F43" t="s">
        <v>2061</v>
      </c>
      <c r="G43" t="s">
        <v>2273</v>
      </c>
      <c r="H43" t="s">
        <v>1010</v>
      </c>
      <c r="I43" s="1" t="s">
        <v>2471</v>
      </c>
      <c r="J43" s="1" t="s">
        <v>2472</v>
      </c>
      <c r="K43" s="1" t="s">
        <v>2448</v>
      </c>
      <c r="L43" s="1" t="s">
        <v>1013</v>
      </c>
      <c r="M43">
        <v>12959</v>
      </c>
      <c r="N43">
        <v>47</v>
      </c>
      <c r="O43" s="1" t="str">
        <f>VLOOKUP(Sales[[#This Row],[Product ID]],Products[[#Headers],[#Data],[Product ID]:[Product Name]],2,FALSE)</f>
        <v>Xerox 220</v>
      </c>
      <c r="P43" s="1" t="str">
        <f>VLOOKUP(Sales[[#This Row],[Product ID]],Products[[#Headers],[#Data],[Product ID]:[Category]],3,)</f>
        <v>Office Supplies</v>
      </c>
      <c r="Q43" s="13">
        <f>VLOOKUP(Sales[[#This Row],[Product ID]],Products[[#Headers],[#Data],[Product ID]:[Unit Price]],4,FALSE)</f>
        <v>22.01</v>
      </c>
      <c r="R43" s="14">
        <f>VLOOKUP(Sales[[#This Row],[Product ID]],Products[[#Headers],[#Data]],5,FALSE)</f>
        <v>11</v>
      </c>
      <c r="S43" s="13">
        <f>Sales[[#This Row],[Quantity]]*Sales[[#This Row],[Unit Price]]</f>
        <v>1034.47</v>
      </c>
      <c r="T43" s="14">
        <f>Sales[[#This Row],[Quantity]]*Sales[[#This Row],[Unit Cost]]</f>
        <v>517</v>
      </c>
      <c r="U43" s="13">
        <f>Sales[[#This Row],[Total Sales]]-Sales[[#This Row],[Total Cost]]</f>
        <v>517.47</v>
      </c>
    </row>
    <row r="44" spans="1:21" x14ac:dyDescent="0.25">
      <c r="A44" t="s">
        <v>52</v>
      </c>
      <c r="B44" s="2">
        <v>44120</v>
      </c>
      <c r="C44" s="2" t="str">
        <f t="shared" si="0"/>
        <v>Friday</v>
      </c>
      <c r="D44" s="2" t="str">
        <f t="shared" si="1"/>
        <v>October</v>
      </c>
      <c r="E44" s="3">
        <v>0.63443143429766968</v>
      </c>
      <c r="F44" t="s">
        <v>2062</v>
      </c>
      <c r="G44" t="s">
        <v>2274</v>
      </c>
      <c r="H44" t="s">
        <v>1010</v>
      </c>
      <c r="I44" s="1" t="s">
        <v>2449</v>
      </c>
      <c r="J44" s="1" t="s">
        <v>2450</v>
      </c>
      <c r="K44" s="1" t="s">
        <v>2448</v>
      </c>
      <c r="L44" s="1" t="s">
        <v>1013</v>
      </c>
      <c r="M44">
        <v>12907</v>
      </c>
      <c r="N44">
        <v>21</v>
      </c>
      <c r="O44" s="1" t="str">
        <f>VLOOKUP(Sales[[#This Row],[Product ID]],Products[[#Headers],[#Data],[Product ID]:[Product Name]],2,FALSE)</f>
        <v>Mini 13-1/2 Capacity Data Binder Rack, Pearl</v>
      </c>
      <c r="P44" s="1" t="str">
        <f>VLOOKUP(Sales[[#This Row],[Product ID]],Products[[#Headers],[#Data],[Product ID]:[Category]],3,)</f>
        <v>Office Supplies</v>
      </c>
      <c r="Q44" s="13">
        <f>VLOOKUP(Sales[[#This Row],[Product ID]],Products[[#Headers],[#Data],[Product ID]:[Unit Price]],4,FALSE)</f>
        <v>52.42</v>
      </c>
      <c r="R44" s="14">
        <f>VLOOKUP(Sales[[#This Row],[Product ID]],Products[[#Headers],[#Data]],5,FALSE)</f>
        <v>24</v>
      </c>
      <c r="S44" s="13">
        <f>Sales[[#This Row],[Quantity]]*Sales[[#This Row],[Unit Price]]</f>
        <v>1100.82</v>
      </c>
      <c r="T44" s="14">
        <f>Sales[[#This Row],[Quantity]]*Sales[[#This Row],[Unit Cost]]</f>
        <v>504</v>
      </c>
      <c r="U44" s="13">
        <f>Sales[[#This Row],[Total Sales]]-Sales[[#This Row],[Total Cost]]</f>
        <v>596.81999999999994</v>
      </c>
    </row>
    <row r="45" spans="1:21" x14ac:dyDescent="0.25">
      <c r="A45" t="s">
        <v>53</v>
      </c>
      <c r="B45" s="2">
        <v>44177</v>
      </c>
      <c r="C45" s="2" t="str">
        <f t="shared" si="0"/>
        <v>Saturday</v>
      </c>
      <c r="D45" s="2" t="str">
        <f t="shared" si="1"/>
        <v>December</v>
      </c>
      <c r="E45" s="3">
        <v>0.37467363336265558</v>
      </c>
      <c r="F45" t="s">
        <v>2063</v>
      </c>
      <c r="G45" t="s">
        <v>2275</v>
      </c>
      <c r="H45" t="s">
        <v>1010</v>
      </c>
      <c r="I45" s="1" t="s">
        <v>2473</v>
      </c>
      <c r="J45" s="1" t="s">
        <v>2452</v>
      </c>
      <c r="K45" s="1" t="s">
        <v>2448</v>
      </c>
      <c r="L45" s="1" t="s">
        <v>1013</v>
      </c>
      <c r="M45">
        <v>12701</v>
      </c>
      <c r="N45">
        <v>70</v>
      </c>
      <c r="O45" s="1" t="str">
        <f>VLOOKUP(Sales[[#This Row],[Product ID]],Products[[#Headers],[#Data],[Product ID]:[Product Name]],2,FALSE)</f>
        <v>Staple remover</v>
      </c>
      <c r="P45" s="1" t="str">
        <f>VLOOKUP(Sales[[#This Row],[Product ID]],Products[[#Headers],[#Data],[Product ID]:[Category]],3,)</f>
        <v>Office Supplies</v>
      </c>
      <c r="Q45" s="13">
        <f>VLOOKUP(Sales[[#This Row],[Product ID]],Products[[#Headers],[#Data],[Product ID]:[Unit Price]],4,FALSE)</f>
        <v>65.739999999999995</v>
      </c>
      <c r="R45" s="14">
        <f>VLOOKUP(Sales[[#This Row],[Product ID]],Products[[#Headers],[#Data]],5,FALSE)</f>
        <v>53</v>
      </c>
      <c r="S45" s="13">
        <f>Sales[[#This Row],[Quantity]]*Sales[[#This Row],[Unit Price]]</f>
        <v>4601.7999999999993</v>
      </c>
      <c r="T45" s="14">
        <f>Sales[[#This Row],[Quantity]]*Sales[[#This Row],[Unit Cost]]</f>
        <v>3710</v>
      </c>
      <c r="U45" s="13">
        <f>Sales[[#This Row],[Total Sales]]-Sales[[#This Row],[Total Cost]]</f>
        <v>891.79999999999927</v>
      </c>
    </row>
    <row r="46" spans="1:21" x14ac:dyDescent="0.25">
      <c r="A46" t="s">
        <v>54</v>
      </c>
      <c r="B46" s="2">
        <v>44096</v>
      </c>
      <c r="C46" s="2" t="str">
        <f t="shared" si="0"/>
        <v>Tuesday</v>
      </c>
      <c r="D46" s="2" t="str">
        <f t="shared" si="1"/>
        <v>September</v>
      </c>
      <c r="E46" s="3">
        <v>0.90652265204832883</v>
      </c>
      <c r="F46" t="s">
        <v>2064</v>
      </c>
      <c r="G46" t="s">
        <v>2276</v>
      </c>
      <c r="H46" t="s">
        <v>1011</v>
      </c>
      <c r="I46" s="1" t="s">
        <v>2474</v>
      </c>
      <c r="J46" s="1" t="s">
        <v>2475</v>
      </c>
      <c r="K46" s="1" t="s">
        <v>2448</v>
      </c>
      <c r="L46" s="1" t="s">
        <v>1013</v>
      </c>
      <c r="M46">
        <v>12607</v>
      </c>
      <c r="N46">
        <v>56</v>
      </c>
      <c r="O46" s="1" t="str">
        <f>VLOOKUP(Sales[[#This Row],[Product ID]],Products[[#Headers],[#Data],[Product ID]:[Product Name]],2,FALSE)</f>
        <v>Belkin 19" Vented Equipment Shelf, Black</v>
      </c>
      <c r="P46" s="1" t="str">
        <f>VLOOKUP(Sales[[#This Row],[Product ID]],Products[[#Headers],[#Data],[Product ID]:[Category]],3,)</f>
        <v>Office Supplies</v>
      </c>
      <c r="Q46" s="13">
        <f>VLOOKUP(Sales[[#This Row],[Product ID]],Products[[#Headers],[#Data],[Product ID]:[Unit Price]],4,FALSE)</f>
        <v>72.569999999999993</v>
      </c>
      <c r="R46" s="14">
        <f>VLOOKUP(Sales[[#This Row],[Product ID]],Products[[#Headers],[#Data]],5,FALSE)</f>
        <v>52</v>
      </c>
      <c r="S46" s="13">
        <f>Sales[[#This Row],[Quantity]]*Sales[[#This Row],[Unit Price]]</f>
        <v>4063.9199999999996</v>
      </c>
      <c r="T46" s="14">
        <f>Sales[[#This Row],[Quantity]]*Sales[[#This Row],[Unit Cost]]</f>
        <v>2912</v>
      </c>
      <c r="U46" s="13">
        <f>Sales[[#This Row],[Total Sales]]-Sales[[#This Row],[Total Cost]]</f>
        <v>1151.9199999999996</v>
      </c>
    </row>
    <row r="47" spans="1:21" x14ac:dyDescent="0.25">
      <c r="A47" t="s">
        <v>55</v>
      </c>
      <c r="B47" s="2">
        <v>44078</v>
      </c>
      <c r="C47" s="2" t="str">
        <f t="shared" si="0"/>
        <v>Friday</v>
      </c>
      <c r="D47" s="2" t="str">
        <f t="shared" si="1"/>
        <v>September</v>
      </c>
      <c r="E47" s="3">
        <v>0.44616355353181503</v>
      </c>
      <c r="F47" t="s">
        <v>2065</v>
      </c>
      <c r="G47" t="s">
        <v>2277</v>
      </c>
      <c r="H47" t="s">
        <v>1011</v>
      </c>
      <c r="I47" s="1" t="s">
        <v>2474</v>
      </c>
      <c r="J47" s="1" t="s">
        <v>2475</v>
      </c>
      <c r="K47" s="1" t="s">
        <v>2448</v>
      </c>
      <c r="L47" s="1" t="s">
        <v>1013</v>
      </c>
      <c r="M47">
        <v>12380</v>
      </c>
      <c r="N47">
        <v>93</v>
      </c>
      <c r="O47" s="1" t="str">
        <f>VLOOKUP(Sales[[#This Row],[Product ID]],Products[[#Headers],[#Data],[Product ID]:[Product Name]],2,FALSE)</f>
        <v>Newell 322</v>
      </c>
      <c r="P47" s="1" t="str">
        <f>VLOOKUP(Sales[[#This Row],[Product ID]],Products[[#Headers],[#Data],[Product ID]:[Category]],3,)</f>
        <v>Office Supplies</v>
      </c>
      <c r="Q47" s="13">
        <f>VLOOKUP(Sales[[#This Row],[Product ID]],Products[[#Headers],[#Data],[Product ID]:[Unit Price]],4,FALSE)</f>
        <v>81.400000000000006</v>
      </c>
      <c r="R47" s="14">
        <f>VLOOKUP(Sales[[#This Row],[Product ID]],Products[[#Headers],[#Data]],5,FALSE)</f>
        <v>56</v>
      </c>
      <c r="S47" s="13">
        <f>Sales[[#This Row],[Quantity]]*Sales[[#This Row],[Unit Price]]</f>
        <v>7570.2000000000007</v>
      </c>
      <c r="T47" s="14">
        <f>Sales[[#This Row],[Quantity]]*Sales[[#This Row],[Unit Cost]]</f>
        <v>5208</v>
      </c>
      <c r="U47" s="13">
        <f>Sales[[#This Row],[Total Sales]]-Sales[[#This Row],[Total Cost]]</f>
        <v>2362.2000000000007</v>
      </c>
    </row>
    <row r="48" spans="1:21" x14ac:dyDescent="0.25">
      <c r="A48" t="s">
        <v>56</v>
      </c>
      <c r="B48" s="2">
        <v>44336</v>
      </c>
      <c r="C48" s="2" t="str">
        <f t="shared" si="0"/>
        <v>Thursday</v>
      </c>
      <c r="D48" s="2" t="str">
        <f t="shared" si="1"/>
        <v>May</v>
      </c>
      <c r="E48" s="3">
        <v>0.67676743436348741</v>
      </c>
      <c r="F48" t="s">
        <v>2066</v>
      </c>
      <c r="G48" t="s">
        <v>2278</v>
      </c>
      <c r="H48" t="s">
        <v>1011</v>
      </c>
      <c r="I48" s="1" t="s">
        <v>2476</v>
      </c>
      <c r="J48" s="1" t="s">
        <v>2477</v>
      </c>
      <c r="K48" s="1" t="s">
        <v>2448</v>
      </c>
      <c r="L48" s="1" t="s">
        <v>1012</v>
      </c>
      <c r="M48">
        <v>12348</v>
      </c>
      <c r="N48">
        <v>66</v>
      </c>
      <c r="O48" s="1" t="str">
        <f>VLOOKUP(Sales[[#This Row],[Product ID]],Products[[#Headers],[#Data],[Product ID]:[Product Name]],2,FALSE)</f>
        <v>Tetratanyl</v>
      </c>
      <c r="P48" s="1" t="str">
        <f>VLOOKUP(Sales[[#This Row],[Product ID]],Products[[#Headers],[#Data],[Product ID]:[Category]],3,)</f>
        <v>Antimalarial</v>
      </c>
      <c r="Q48" s="13">
        <f>VLOOKUP(Sales[[#This Row],[Product ID]],Products[[#Headers],[#Data],[Product ID]:[Unit Price]],4,FALSE)</f>
        <v>29.61</v>
      </c>
      <c r="R48" s="14">
        <f>VLOOKUP(Sales[[#This Row],[Product ID]],Products[[#Headers],[#Data]],5,FALSE)</f>
        <v>20</v>
      </c>
      <c r="S48" s="13">
        <f>Sales[[#This Row],[Quantity]]*Sales[[#This Row],[Unit Price]]</f>
        <v>1954.26</v>
      </c>
      <c r="T48" s="14">
        <f>Sales[[#This Row],[Quantity]]*Sales[[#This Row],[Unit Cost]]</f>
        <v>1320</v>
      </c>
      <c r="U48" s="13">
        <f>Sales[[#This Row],[Total Sales]]-Sales[[#This Row],[Total Cost]]</f>
        <v>634.26</v>
      </c>
    </row>
    <row r="49" spans="1:21" x14ac:dyDescent="0.25">
      <c r="A49" t="s">
        <v>57</v>
      </c>
      <c r="B49" s="2">
        <v>44256</v>
      </c>
      <c r="C49" s="2" t="str">
        <f t="shared" si="0"/>
        <v>Monday</v>
      </c>
      <c r="D49" s="2" t="str">
        <f t="shared" si="1"/>
        <v>March</v>
      </c>
      <c r="E49" s="3">
        <v>0.70829966140509848</v>
      </c>
      <c r="F49" t="s">
        <v>2035</v>
      </c>
      <c r="G49" t="s">
        <v>2247</v>
      </c>
      <c r="H49" t="s">
        <v>1010</v>
      </c>
      <c r="I49" s="1" t="s">
        <v>2478</v>
      </c>
      <c r="J49" s="1" t="s">
        <v>2479</v>
      </c>
      <c r="K49" s="1" t="s">
        <v>2448</v>
      </c>
      <c r="L49" s="1" t="s">
        <v>1012</v>
      </c>
      <c r="M49">
        <v>12748</v>
      </c>
      <c r="N49">
        <v>40</v>
      </c>
      <c r="O49" s="1" t="str">
        <f>VLOOKUP(Sales[[#This Row],[Product ID]],Products[[#Headers],[#Data],[Product ID]:[Product Name]],2,FALSE)</f>
        <v>White Envelopes, White Envelopes with Clear Poly Window</v>
      </c>
      <c r="P49" s="1" t="str">
        <f>VLOOKUP(Sales[[#This Row],[Product ID]],Products[[#Headers],[#Data],[Product ID]:[Category]],3,)</f>
        <v>Office Supplies</v>
      </c>
      <c r="Q49" s="13">
        <f>VLOOKUP(Sales[[#This Row],[Product ID]],Products[[#Headers],[#Data],[Product ID]:[Unit Price]],4,FALSE)</f>
        <v>67.45</v>
      </c>
      <c r="R49" s="14">
        <f>VLOOKUP(Sales[[#This Row],[Product ID]],Products[[#Headers],[#Data]],5,FALSE)</f>
        <v>51</v>
      </c>
      <c r="S49" s="13">
        <f>Sales[[#This Row],[Quantity]]*Sales[[#This Row],[Unit Price]]</f>
        <v>2698</v>
      </c>
      <c r="T49" s="14">
        <f>Sales[[#This Row],[Quantity]]*Sales[[#This Row],[Unit Cost]]</f>
        <v>2040</v>
      </c>
      <c r="U49" s="13">
        <f>Sales[[#This Row],[Total Sales]]-Sales[[#This Row],[Total Cost]]</f>
        <v>658</v>
      </c>
    </row>
    <row r="50" spans="1:21" x14ac:dyDescent="0.25">
      <c r="A50" t="s">
        <v>58</v>
      </c>
      <c r="B50" s="2">
        <v>44310</v>
      </c>
      <c r="C50" s="2" t="str">
        <f t="shared" si="0"/>
        <v>Saturday</v>
      </c>
      <c r="D50" s="2" t="str">
        <f t="shared" si="1"/>
        <v>April</v>
      </c>
      <c r="E50" s="3">
        <v>0.20443701741403864</v>
      </c>
      <c r="F50" t="s">
        <v>2067</v>
      </c>
      <c r="G50" t="s">
        <v>2279</v>
      </c>
      <c r="H50" t="s">
        <v>1010</v>
      </c>
      <c r="I50" s="1" t="s">
        <v>2478</v>
      </c>
      <c r="J50" s="1" t="s">
        <v>2479</v>
      </c>
      <c r="K50" s="1" t="s">
        <v>2448</v>
      </c>
      <c r="L50" s="1" t="s">
        <v>1012</v>
      </c>
      <c r="M50">
        <v>12290</v>
      </c>
      <c r="N50">
        <v>38</v>
      </c>
      <c r="O50" s="1" t="str">
        <f>VLOOKUP(Sales[[#This Row],[Product ID]],Products[[#Headers],[#Data],[Product ID]:[Product Name]],2,FALSE)</f>
        <v>Metapatch</v>
      </c>
      <c r="P50" s="1" t="str">
        <f>VLOOKUP(Sales[[#This Row],[Product ID]],Products[[#Headers],[#Data],[Product ID]:[Category]],3,)</f>
        <v>Antipiretics</v>
      </c>
      <c r="Q50" s="13">
        <f>VLOOKUP(Sales[[#This Row],[Product ID]],Products[[#Headers],[#Data],[Product ID]:[Unit Price]],4,FALSE)</f>
        <v>72.17</v>
      </c>
      <c r="R50" s="14">
        <f>VLOOKUP(Sales[[#This Row],[Product ID]],Products[[#Headers],[#Data]],5,FALSE)</f>
        <v>66</v>
      </c>
      <c r="S50" s="13">
        <f>Sales[[#This Row],[Quantity]]*Sales[[#This Row],[Unit Price]]</f>
        <v>2742.46</v>
      </c>
      <c r="T50" s="14">
        <f>Sales[[#This Row],[Quantity]]*Sales[[#This Row],[Unit Cost]]</f>
        <v>2508</v>
      </c>
      <c r="U50" s="13">
        <f>Sales[[#This Row],[Total Sales]]-Sales[[#This Row],[Total Cost]]</f>
        <v>234.46000000000004</v>
      </c>
    </row>
    <row r="51" spans="1:21" x14ac:dyDescent="0.25">
      <c r="A51" t="s">
        <v>59</v>
      </c>
      <c r="B51" s="2">
        <v>44025</v>
      </c>
      <c r="C51" s="2" t="str">
        <f t="shared" si="0"/>
        <v>Monday</v>
      </c>
      <c r="D51" s="2" t="str">
        <f t="shared" si="1"/>
        <v>July</v>
      </c>
      <c r="E51" s="3">
        <v>0.38842628019378289</v>
      </c>
      <c r="F51" t="s">
        <v>2068</v>
      </c>
      <c r="G51" t="s">
        <v>2280</v>
      </c>
      <c r="H51" t="s">
        <v>1011</v>
      </c>
      <c r="I51" s="1" t="s">
        <v>2480</v>
      </c>
      <c r="J51" s="1" t="s">
        <v>2481</v>
      </c>
      <c r="K51" s="1" t="s">
        <v>2448</v>
      </c>
      <c r="L51" s="1" t="s">
        <v>1012</v>
      </c>
      <c r="M51">
        <v>12378</v>
      </c>
      <c r="N51">
        <v>14</v>
      </c>
      <c r="O51" s="1" t="str">
        <f>VLOOKUP(Sales[[#This Row],[Product ID]],Products[[#Headers],[#Data],[Product ID]:[Product Name]],2,FALSE)</f>
        <v>Eldon Fold 'N Roll Cart System</v>
      </c>
      <c r="P51" s="1" t="str">
        <f>VLOOKUP(Sales[[#This Row],[Product ID]],Products[[#Headers],[#Data],[Product ID]:[Category]],3,)</f>
        <v>Office Supplies</v>
      </c>
      <c r="Q51" s="13">
        <f>VLOOKUP(Sales[[#This Row],[Product ID]],Products[[#Headers],[#Data],[Product ID]:[Unit Price]],4,FALSE)</f>
        <v>93.87</v>
      </c>
      <c r="R51" s="14">
        <f>VLOOKUP(Sales[[#This Row],[Product ID]],Products[[#Headers],[#Data]],5,FALSE)</f>
        <v>73</v>
      </c>
      <c r="S51" s="13">
        <f>Sales[[#This Row],[Quantity]]*Sales[[#This Row],[Unit Price]]</f>
        <v>1314.18</v>
      </c>
      <c r="T51" s="14">
        <f>Sales[[#This Row],[Quantity]]*Sales[[#This Row],[Unit Cost]]</f>
        <v>1022</v>
      </c>
      <c r="U51" s="13">
        <f>Sales[[#This Row],[Total Sales]]-Sales[[#This Row],[Total Cost]]</f>
        <v>292.18000000000006</v>
      </c>
    </row>
    <row r="52" spans="1:21" x14ac:dyDescent="0.25">
      <c r="A52" t="s">
        <v>60</v>
      </c>
      <c r="B52" s="2">
        <v>44250</v>
      </c>
      <c r="C52" s="2" t="str">
        <f t="shared" si="0"/>
        <v>Tuesday</v>
      </c>
      <c r="D52" s="2" t="str">
        <f t="shared" si="1"/>
        <v>February</v>
      </c>
      <c r="E52" s="3">
        <v>0.65075816241394657</v>
      </c>
      <c r="F52" t="s">
        <v>2069</v>
      </c>
      <c r="G52" t="s">
        <v>2281</v>
      </c>
      <c r="H52" t="s">
        <v>1011</v>
      </c>
      <c r="I52" s="1" t="s">
        <v>2480</v>
      </c>
      <c r="J52" s="1" t="s">
        <v>2481</v>
      </c>
      <c r="K52" s="1" t="s">
        <v>2448</v>
      </c>
      <c r="L52" s="1" t="s">
        <v>1012</v>
      </c>
      <c r="M52">
        <v>12608</v>
      </c>
      <c r="N52">
        <v>76</v>
      </c>
      <c r="O52" s="1" t="str">
        <f>VLOOKUP(Sales[[#This Row],[Product ID]],Products[[#Headers],[#Data],[Product ID]:[Product Name]],2,FALSE)</f>
        <v>Logitech Mobile Speakerphone P710e - speaker phone</v>
      </c>
      <c r="P52" s="1" t="str">
        <f>VLOOKUP(Sales[[#This Row],[Product ID]],Products[[#Headers],[#Data],[Product ID]:[Category]],3,)</f>
        <v>Technology</v>
      </c>
      <c r="Q52" s="13">
        <f>VLOOKUP(Sales[[#This Row],[Product ID]],Products[[#Headers],[#Data],[Product ID]:[Unit Price]],4,FALSE)</f>
        <v>64.44</v>
      </c>
      <c r="R52" s="14">
        <f>VLOOKUP(Sales[[#This Row],[Product ID]],Products[[#Headers],[#Data]],5,FALSE)</f>
        <v>51</v>
      </c>
      <c r="S52" s="13">
        <f>Sales[[#This Row],[Quantity]]*Sales[[#This Row],[Unit Price]]</f>
        <v>4897.4399999999996</v>
      </c>
      <c r="T52" s="14">
        <f>Sales[[#This Row],[Quantity]]*Sales[[#This Row],[Unit Cost]]</f>
        <v>3876</v>
      </c>
      <c r="U52" s="13">
        <f>Sales[[#This Row],[Total Sales]]-Sales[[#This Row],[Total Cost]]</f>
        <v>1021.4399999999996</v>
      </c>
    </row>
    <row r="53" spans="1:21" x14ac:dyDescent="0.25">
      <c r="A53" t="s">
        <v>61</v>
      </c>
      <c r="B53" s="2">
        <v>44204</v>
      </c>
      <c r="C53" s="2" t="str">
        <f t="shared" si="0"/>
        <v>Friday</v>
      </c>
      <c r="D53" s="2" t="str">
        <f t="shared" si="1"/>
        <v>January</v>
      </c>
      <c r="E53" s="3">
        <v>0.49900280664792607</v>
      </c>
      <c r="F53" t="s">
        <v>2070</v>
      </c>
      <c r="G53" t="s">
        <v>2282</v>
      </c>
      <c r="H53" t="s">
        <v>1010</v>
      </c>
      <c r="I53" s="1" t="s">
        <v>2480</v>
      </c>
      <c r="J53" s="1" t="s">
        <v>2481</v>
      </c>
      <c r="K53" s="1" t="s">
        <v>2448</v>
      </c>
      <c r="L53" s="1" t="s">
        <v>1012</v>
      </c>
      <c r="M53">
        <v>12970</v>
      </c>
      <c r="N53">
        <v>80</v>
      </c>
      <c r="O53" s="1" t="str">
        <f>VLOOKUP(Sales[[#This Row],[Product ID]],Products[[#Headers],[#Data],[Product ID]:[Product Name]],2,FALSE)</f>
        <v>Seth Thomas 16" Steel Case Clock</v>
      </c>
      <c r="P53" s="1" t="str">
        <f>VLOOKUP(Sales[[#This Row],[Product ID]],Products[[#Headers],[#Data],[Product ID]:[Category]],3,)</f>
        <v>Furniture</v>
      </c>
      <c r="Q53" s="13">
        <f>VLOOKUP(Sales[[#This Row],[Product ID]],Products[[#Headers],[#Data],[Product ID]:[Unit Price]],4,FALSE)</f>
        <v>38.54</v>
      </c>
      <c r="R53" s="14">
        <f>VLOOKUP(Sales[[#This Row],[Product ID]],Products[[#Headers],[#Data]],5,FALSE)</f>
        <v>31</v>
      </c>
      <c r="S53" s="13">
        <f>Sales[[#This Row],[Quantity]]*Sales[[#This Row],[Unit Price]]</f>
        <v>3083.2</v>
      </c>
      <c r="T53" s="14">
        <f>Sales[[#This Row],[Quantity]]*Sales[[#This Row],[Unit Cost]]</f>
        <v>2480</v>
      </c>
      <c r="U53" s="13">
        <f>Sales[[#This Row],[Total Sales]]-Sales[[#This Row],[Total Cost]]</f>
        <v>603.19999999999982</v>
      </c>
    </row>
    <row r="54" spans="1:21" x14ac:dyDescent="0.25">
      <c r="A54" t="s">
        <v>62</v>
      </c>
      <c r="B54" s="2">
        <v>44145</v>
      </c>
      <c r="C54" s="2" t="str">
        <f t="shared" si="0"/>
        <v>Tuesday</v>
      </c>
      <c r="D54" s="2" t="str">
        <f t="shared" si="1"/>
        <v>November</v>
      </c>
      <c r="E54" s="3">
        <v>0.93307667881869505</v>
      </c>
      <c r="F54" t="s">
        <v>2071</v>
      </c>
      <c r="G54" t="s">
        <v>2283</v>
      </c>
      <c r="H54" t="s">
        <v>1011</v>
      </c>
      <c r="I54" s="1" t="s">
        <v>2480</v>
      </c>
      <c r="J54" s="1" t="s">
        <v>2481</v>
      </c>
      <c r="K54" s="1" t="s">
        <v>2448</v>
      </c>
      <c r="L54" s="1" t="s">
        <v>1012</v>
      </c>
      <c r="M54">
        <v>12652</v>
      </c>
      <c r="N54">
        <v>47</v>
      </c>
      <c r="O54" s="1" t="str">
        <f>VLOOKUP(Sales[[#This Row],[Product ID]],Products[[#Headers],[#Data],[Product ID]:[Product Name]],2,FALSE)</f>
        <v>Electrix 20W Halogen Replacement Bulb for Zoom-In Desk Lamp</v>
      </c>
      <c r="P54" s="1" t="str">
        <f>VLOOKUP(Sales[[#This Row],[Product ID]],Products[[#Headers],[#Data],[Product ID]:[Category]],3,)</f>
        <v>Furniture</v>
      </c>
      <c r="Q54" s="13">
        <f>VLOOKUP(Sales[[#This Row],[Product ID]],Products[[#Headers],[#Data],[Product ID]:[Unit Price]],4,FALSE)</f>
        <v>34.729999999999997</v>
      </c>
      <c r="R54" s="14">
        <f>VLOOKUP(Sales[[#This Row],[Product ID]],Products[[#Headers],[#Data]],5,FALSE)</f>
        <v>25</v>
      </c>
      <c r="S54" s="13">
        <f>Sales[[#This Row],[Quantity]]*Sales[[#This Row],[Unit Price]]</f>
        <v>1632.31</v>
      </c>
      <c r="T54" s="14">
        <f>Sales[[#This Row],[Quantity]]*Sales[[#This Row],[Unit Cost]]</f>
        <v>1175</v>
      </c>
      <c r="U54" s="13">
        <f>Sales[[#This Row],[Total Sales]]-Sales[[#This Row],[Total Cost]]</f>
        <v>457.30999999999995</v>
      </c>
    </row>
    <row r="55" spans="1:21" x14ac:dyDescent="0.25">
      <c r="A55" t="s">
        <v>63</v>
      </c>
      <c r="B55" s="2">
        <v>44236</v>
      </c>
      <c r="C55" s="2" t="str">
        <f t="shared" si="0"/>
        <v>Tuesday</v>
      </c>
      <c r="D55" s="2" t="str">
        <f t="shared" si="1"/>
        <v>February</v>
      </c>
      <c r="E55" s="3">
        <v>0.10095365661497058</v>
      </c>
      <c r="F55" t="s">
        <v>2072</v>
      </c>
      <c r="G55" t="s">
        <v>2284</v>
      </c>
      <c r="H55" t="s">
        <v>1010</v>
      </c>
      <c r="I55" s="1" t="s">
        <v>2482</v>
      </c>
      <c r="J55" s="1" t="s">
        <v>2483</v>
      </c>
      <c r="K55" s="1" t="s">
        <v>2448</v>
      </c>
      <c r="L55" s="1" t="s">
        <v>1013</v>
      </c>
      <c r="M55">
        <v>12278</v>
      </c>
      <c r="N55">
        <v>66</v>
      </c>
      <c r="O55" s="1" t="str">
        <f>VLOOKUP(Sales[[#This Row],[Product ID]],Products[[#Headers],[#Data],[Product ID]:[Product Name]],2,FALSE)</f>
        <v>Lioletine Refliruvax</v>
      </c>
      <c r="P55" s="1" t="str">
        <f>VLOOKUP(Sales[[#This Row],[Product ID]],Products[[#Headers],[#Data],[Product ID]:[Category]],3,)</f>
        <v>Analgesics</v>
      </c>
      <c r="Q55" s="13">
        <f>VLOOKUP(Sales[[#This Row],[Product ID]],Products[[#Headers],[#Data],[Product ID]:[Unit Price]],4,FALSE)</f>
        <v>77.95</v>
      </c>
      <c r="R55" s="14">
        <f>VLOOKUP(Sales[[#This Row],[Product ID]],Products[[#Headers],[#Data]],5,FALSE)</f>
        <v>53</v>
      </c>
      <c r="S55" s="13">
        <f>Sales[[#This Row],[Quantity]]*Sales[[#This Row],[Unit Price]]</f>
        <v>5144.7</v>
      </c>
      <c r="T55" s="14">
        <f>Sales[[#This Row],[Quantity]]*Sales[[#This Row],[Unit Cost]]</f>
        <v>3498</v>
      </c>
      <c r="U55" s="13">
        <f>Sales[[#This Row],[Total Sales]]-Sales[[#This Row],[Total Cost]]</f>
        <v>1646.6999999999998</v>
      </c>
    </row>
    <row r="56" spans="1:21" x14ac:dyDescent="0.25">
      <c r="A56" t="s">
        <v>64</v>
      </c>
      <c r="B56" s="2">
        <v>44225</v>
      </c>
      <c r="C56" s="2" t="str">
        <f t="shared" si="0"/>
        <v>Friday</v>
      </c>
      <c r="D56" s="2" t="str">
        <f t="shared" si="1"/>
        <v>January</v>
      </c>
      <c r="E56" s="3">
        <v>0.6580715223443101</v>
      </c>
      <c r="F56" t="s">
        <v>2073</v>
      </c>
      <c r="G56" t="s">
        <v>2285</v>
      </c>
      <c r="H56" t="s">
        <v>1010</v>
      </c>
      <c r="I56" s="1" t="s">
        <v>2482</v>
      </c>
      <c r="J56" s="1" t="s">
        <v>2483</v>
      </c>
      <c r="K56" s="1" t="s">
        <v>2448</v>
      </c>
      <c r="L56" s="1" t="s">
        <v>1013</v>
      </c>
      <c r="M56">
        <v>12713</v>
      </c>
      <c r="N56">
        <v>80</v>
      </c>
      <c r="O56" s="1" t="str">
        <f>VLOOKUP(Sales[[#This Row],[Product ID]],Products[[#Headers],[#Data],[Product ID]:[Product Name]],2,FALSE)</f>
        <v>Southworth Structures Collection</v>
      </c>
      <c r="P56" s="1" t="str">
        <f>VLOOKUP(Sales[[#This Row],[Product ID]],Products[[#Headers],[#Data],[Product ID]:[Category]],3,)</f>
        <v>Office Supplies</v>
      </c>
      <c r="Q56" s="13">
        <f>VLOOKUP(Sales[[#This Row],[Product ID]],Products[[#Headers],[#Data],[Product ID]:[Unit Price]],4,FALSE)</f>
        <v>69.510000000000005</v>
      </c>
      <c r="R56" s="14">
        <f>VLOOKUP(Sales[[#This Row],[Product ID]],Products[[#Headers],[#Data]],5,FALSE)</f>
        <v>61</v>
      </c>
      <c r="S56" s="13">
        <f>Sales[[#This Row],[Quantity]]*Sales[[#This Row],[Unit Price]]</f>
        <v>5560.8</v>
      </c>
      <c r="T56" s="14">
        <f>Sales[[#This Row],[Quantity]]*Sales[[#This Row],[Unit Cost]]</f>
        <v>4880</v>
      </c>
      <c r="U56" s="13">
        <f>Sales[[#This Row],[Total Sales]]-Sales[[#This Row],[Total Cost]]</f>
        <v>680.80000000000018</v>
      </c>
    </row>
    <row r="57" spans="1:21" x14ac:dyDescent="0.25">
      <c r="A57" t="s">
        <v>65</v>
      </c>
      <c r="B57" s="2">
        <v>44311</v>
      </c>
      <c r="C57" s="2" t="str">
        <f t="shared" si="0"/>
        <v>Sunday</v>
      </c>
      <c r="D57" s="2" t="str">
        <f t="shared" si="1"/>
        <v>April</v>
      </c>
      <c r="E57" s="3">
        <v>0.26310160910013369</v>
      </c>
      <c r="F57" t="s">
        <v>2074</v>
      </c>
      <c r="G57" t="s">
        <v>2286</v>
      </c>
      <c r="H57" t="s">
        <v>1011</v>
      </c>
      <c r="I57" s="1" t="s">
        <v>2484</v>
      </c>
      <c r="J57" s="1" t="s">
        <v>2483</v>
      </c>
      <c r="K57" s="1" t="s">
        <v>2448</v>
      </c>
      <c r="L57" s="1" t="s">
        <v>1012</v>
      </c>
      <c r="M57">
        <v>12495</v>
      </c>
      <c r="N57">
        <v>80</v>
      </c>
      <c r="O57" s="1" t="str">
        <f>VLOOKUP(Sales[[#This Row],[Product ID]],Products[[#Headers],[#Data],[Product ID]:[Product Name]],2,FALSE)</f>
        <v>Bevis 44 x 96 Conference Tables</v>
      </c>
      <c r="P57" s="1" t="str">
        <f>VLOOKUP(Sales[[#This Row],[Product ID]],Products[[#Headers],[#Data],[Product ID]:[Category]],3,)</f>
        <v>Furniture</v>
      </c>
      <c r="Q57" s="13">
        <f>VLOOKUP(Sales[[#This Row],[Product ID]],Products[[#Headers],[#Data],[Product ID]:[Unit Price]],4,FALSE)</f>
        <v>94.47</v>
      </c>
      <c r="R57" s="14">
        <f>VLOOKUP(Sales[[#This Row],[Product ID]],Products[[#Headers],[#Data]],5,FALSE)</f>
        <v>73</v>
      </c>
      <c r="S57" s="13">
        <f>Sales[[#This Row],[Quantity]]*Sales[[#This Row],[Unit Price]]</f>
        <v>7557.6</v>
      </c>
      <c r="T57" s="14">
        <f>Sales[[#This Row],[Quantity]]*Sales[[#This Row],[Unit Cost]]</f>
        <v>5840</v>
      </c>
      <c r="U57" s="13">
        <f>Sales[[#This Row],[Total Sales]]-Sales[[#This Row],[Total Cost]]</f>
        <v>1717.6000000000004</v>
      </c>
    </row>
    <row r="58" spans="1:21" x14ac:dyDescent="0.25">
      <c r="A58" t="s">
        <v>66</v>
      </c>
      <c r="B58" s="2">
        <v>44001</v>
      </c>
      <c r="C58" s="2" t="str">
        <f t="shared" si="0"/>
        <v>Friday</v>
      </c>
      <c r="D58" s="2" t="str">
        <f t="shared" si="1"/>
        <v>June</v>
      </c>
      <c r="E58" s="3">
        <v>0.68643508341084025</v>
      </c>
      <c r="F58" t="s">
        <v>2075</v>
      </c>
      <c r="G58" t="s">
        <v>2287</v>
      </c>
      <c r="H58" t="s">
        <v>1010</v>
      </c>
      <c r="I58" s="1" t="s">
        <v>2484</v>
      </c>
      <c r="J58" s="1" t="s">
        <v>2483</v>
      </c>
      <c r="K58" s="1" t="s">
        <v>2448</v>
      </c>
      <c r="L58" s="1" t="s">
        <v>1012</v>
      </c>
      <c r="M58">
        <v>12686</v>
      </c>
      <c r="N58">
        <v>79</v>
      </c>
      <c r="O58" s="1" t="str">
        <f>VLOOKUP(Sales[[#This Row],[Product ID]],Products[[#Headers],[#Data],[Product ID]:[Product Name]],2,FALSE)</f>
        <v>Square Credit Card Reader, 4 1/2" x 4 1/2" x 1", White</v>
      </c>
      <c r="P58" s="1" t="str">
        <f>VLOOKUP(Sales[[#This Row],[Product ID]],Products[[#Headers],[#Data],[Product ID]:[Category]],3,)</f>
        <v>Technology</v>
      </c>
      <c r="Q58" s="13">
        <f>VLOOKUP(Sales[[#This Row],[Product ID]],Products[[#Headers],[#Data],[Product ID]:[Unit Price]],4,FALSE)</f>
        <v>58.24</v>
      </c>
      <c r="R58" s="14">
        <f>VLOOKUP(Sales[[#This Row],[Product ID]],Products[[#Headers],[#Data]],5,FALSE)</f>
        <v>46</v>
      </c>
      <c r="S58" s="13">
        <f>Sales[[#This Row],[Quantity]]*Sales[[#This Row],[Unit Price]]</f>
        <v>4600.96</v>
      </c>
      <c r="T58" s="14">
        <f>Sales[[#This Row],[Quantity]]*Sales[[#This Row],[Unit Cost]]</f>
        <v>3634</v>
      </c>
      <c r="U58" s="13">
        <f>Sales[[#This Row],[Total Sales]]-Sales[[#This Row],[Total Cost]]</f>
        <v>966.96</v>
      </c>
    </row>
    <row r="59" spans="1:21" x14ac:dyDescent="0.25">
      <c r="A59" t="s">
        <v>67</v>
      </c>
      <c r="B59" s="2">
        <v>44254</v>
      </c>
      <c r="C59" s="2" t="str">
        <f t="shared" si="0"/>
        <v>Saturday</v>
      </c>
      <c r="D59" s="2" t="str">
        <f t="shared" si="1"/>
        <v>February</v>
      </c>
      <c r="E59" s="3">
        <v>0.86340110018276073</v>
      </c>
      <c r="F59" t="s">
        <v>2076</v>
      </c>
      <c r="G59" t="s">
        <v>2288</v>
      </c>
      <c r="H59" t="s">
        <v>1011</v>
      </c>
      <c r="I59" s="1" t="s">
        <v>2484</v>
      </c>
      <c r="J59" s="1" t="s">
        <v>2483</v>
      </c>
      <c r="K59" s="1" t="s">
        <v>2448</v>
      </c>
      <c r="L59" s="1" t="s">
        <v>1012</v>
      </c>
      <c r="M59">
        <v>12772</v>
      </c>
      <c r="N59">
        <v>32</v>
      </c>
      <c r="O59" s="1" t="str">
        <f>VLOOKUP(Sales[[#This Row],[Product ID]],Products[[#Headers],[#Data],[Product ID]:[Product Name]],2,FALSE)</f>
        <v>Newell 345</v>
      </c>
      <c r="P59" s="1" t="str">
        <f>VLOOKUP(Sales[[#This Row],[Product ID]],Products[[#Headers],[#Data],[Product ID]:[Category]],3,)</f>
        <v>Office Supplies</v>
      </c>
      <c r="Q59" s="13">
        <f>VLOOKUP(Sales[[#This Row],[Product ID]],Products[[#Headers],[#Data],[Product ID]:[Unit Price]],4,FALSE)</f>
        <v>17.63</v>
      </c>
      <c r="R59" s="14">
        <f>VLOOKUP(Sales[[#This Row],[Product ID]],Products[[#Headers],[#Data]],5,FALSE)</f>
        <v>11</v>
      </c>
      <c r="S59" s="13">
        <f>Sales[[#This Row],[Quantity]]*Sales[[#This Row],[Unit Price]]</f>
        <v>564.16</v>
      </c>
      <c r="T59" s="14">
        <f>Sales[[#This Row],[Quantity]]*Sales[[#This Row],[Unit Cost]]</f>
        <v>352</v>
      </c>
      <c r="U59" s="13">
        <f>Sales[[#This Row],[Total Sales]]-Sales[[#This Row],[Total Cost]]</f>
        <v>212.15999999999997</v>
      </c>
    </row>
    <row r="60" spans="1:21" x14ac:dyDescent="0.25">
      <c r="A60" t="s">
        <v>68</v>
      </c>
      <c r="B60" s="2">
        <v>44110</v>
      </c>
      <c r="C60" s="2" t="str">
        <f t="shared" si="0"/>
        <v>Tuesday</v>
      </c>
      <c r="D60" s="2" t="str">
        <f t="shared" si="1"/>
        <v>October</v>
      </c>
      <c r="E60" s="3">
        <v>0.16692080438009982</v>
      </c>
      <c r="F60" t="s">
        <v>2032</v>
      </c>
      <c r="G60" t="s">
        <v>2244</v>
      </c>
      <c r="H60" t="s">
        <v>1011</v>
      </c>
      <c r="I60" s="1" t="s">
        <v>2484</v>
      </c>
      <c r="J60" s="1" t="s">
        <v>2483</v>
      </c>
      <c r="K60" s="1" t="s">
        <v>2448</v>
      </c>
      <c r="L60" s="1" t="s">
        <v>1012</v>
      </c>
      <c r="M60">
        <v>12462</v>
      </c>
      <c r="N60">
        <v>38</v>
      </c>
      <c r="O60" s="1" t="str">
        <f>VLOOKUP(Sales[[#This Row],[Product ID]],Products[[#Headers],[#Data],[Product ID]:[Product Name]],2,FALSE)</f>
        <v>Xerox 1995</v>
      </c>
      <c r="P60" s="1" t="str">
        <f>VLOOKUP(Sales[[#This Row],[Product ID]],Products[[#Headers],[#Data],[Product ID]:[Category]],3,)</f>
        <v>Office Supplies</v>
      </c>
      <c r="Q60" s="13">
        <f>VLOOKUP(Sales[[#This Row],[Product ID]],Products[[#Headers],[#Data],[Product ID]:[Unit Price]],4,FALSE)</f>
        <v>51.13</v>
      </c>
      <c r="R60" s="14">
        <f>VLOOKUP(Sales[[#This Row],[Product ID]],Products[[#Headers],[#Data]],5,FALSE)</f>
        <v>29</v>
      </c>
      <c r="S60" s="13">
        <f>Sales[[#This Row],[Quantity]]*Sales[[#This Row],[Unit Price]]</f>
        <v>1942.94</v>
      </c>
      <c r="T60" s="14">
        <f>Sales[[#This Row],[Quantity]]*Sales[[#This Row],[Unit Cost]]</f>
        <v>1102</v>
      </c>
      <c r="U60" s="13">
        <f>Sales[[#This Row],[Total Sales]]-Sales[[#This Row],[Total Cost]]</f>
        <v>840.94</v>
      </c>
    </row>
    <row r="61" spans="1:21" x14ac:dyDescent="0.25">
      <c r="A61" t="s">
        <v>69</v>
      </c>
      <c r="B61" s="2">
        <v>44192</v>
      </c>
      <c r="C61" s="2" t="str">
        <f t="shared" si="0"/>
        <v>Sunday</v>
      </c>
      <c r="D61" s="2" t="str">
        <f t="shared" si="1"/>
        <v>December</v>
      </c>
      <c r="E61" s="3">
        <v>0.46954614320079724</v>
      </c>
      <c r="F61" t="s">
        <v>2077</v>
      </c>
      <c r="G61" t="s">
        <v>2289</v>
      </c>
      <c r="H61" t="s">
        <v>1010</v>
      </c>
      <c r="I61" s="1" t="s">
        <v>2484</v>
      </c>
      <c r="J61" s="1" t="s">
        <v>2483</v>
      </c>
      <c r="K61" s="1" t="s">
        <v>2448</v>
      </c>
      <c r="L61" s="1" t="s">
        <v>1012</v>
      </c>
      <c r="M61">
        <v>12594</v>
      </c>
      <c r="N61">
        <v>33</v>
      </c>
      <c r="O61" s="1" t="str">
        <f>VLOOKUP(Sales[[#This Row],[Product ID]],Products[[#Headers],[#Data],[Product ID]:[Product Name]],2,FALSE)</f>
        <v>Xerox 1957</v>
      </c>
      <c r="P61" s="1" t="str">
        <f>VLOOKUP(Sales[[#This Row],[Product ID]],Products[[#Headers],[#Data],[Product ID]:[Category]],3,)</f>
        <v>Office Supplies</v>
      </c>
      <c r="Q61" s="13">
        <f>VLOOKUP(Sales[[#This Row],[Product ID]],Products[[#Headers],[#Data],[Product ID]:[Unit Price]],4,FALSE)</f>
        <v>40.520000000000003</v>
      </c>
      <c r="R61" s="14">
        <f>VLOOKUP(Sales[[#This Row],[Product ID]],Products[[#Headers],[#Data]],5,FALSE)</f>
        <v>31</v>
      </c>
      <c r="S61" s="13">
        <f>Sales[[#This Row],[Quantity]]*Sales[[#This Row],[Unit Price]]</f>
        <v>1337.16</v>
      </c>
      <c r="T61" s="14">
        <f>Sales[[#This Row],[Quantity]]*Sales[[#This Row],[Unit Cost]]</f>
        <v>1023</v>
      </c>
      <c r="U61" s="13">
        <f>Sales[[#This Row],[Total Sales]]-Sales[[#This Row],[Total Cost]]</f>
        <v>314.16000000000008</v>
      </c>
    </row>
    <row r="62" spans="1:21" x14ac:dyDescent="0.25">
      <c r="A62" t="s">
        <v>70</v>
      </c>
      <c r="B62" s="2">
        <v>44086</v>
      </c>
      <c r="C62" s="2" t="str">
        <f t="shared" si="0"/>
        <v>Saturday</v>
      </c>
      <c r="D62" s="2" t="str">
        <f t="shared" si="1"/>
        <v>September</v>
      </c>
      <c r="E62" s="3">
        <v>0.37944776366112332</v>
      </c>
      <c r="F62" t="s">
        <v>2078</v>
      </c>
      <c r="G62" t="s">
        <v>2290</v>
      </c>
      <c r="H62" t="s">
        <v>1011</v>
      </c>
      <c r="I62" s="1" t="s">
        <v>2484</v>
      </c>
      <c r="J62" s="1" t="s">
        <v>2483</v>
      </c>
      <c r="K62" s="1" t="s">
        <v>2448</v>
      </c>
      <c r="L62" s="1" t="s">
        <v>1012</v>
      </c>
      <c r="M62">
        <v>12851</v>
      </c>
      <c r="N62">
        <v>64</v>
      </c>
      <c r="O62" s="1" t="str">
        <f>VLOOKUP(Sales[[#This Row],[Product ID]],Products[[#Headers],[#Data],[Product ID]:[Product Name]],2,FALSE)</f>
        <v>LG Electronics Tone+ HBS-730 Bluetooth Headset</v>
      </c>
      <c r="P62" s="1" t="str">
        <f>VLOOKUP(Sales[[#This Row],[Product ID]],Products[[#Headers],[#Data],[Product ID]:[Category]],3,)</f>
        <v>Technology</v>
      </c>
      <c r="Q62" s="13">
        <f>VLOOKUP(Sales[[#This Row],[Product ID]],Products[[#Headers],[#Data],[Product ID]:[Unit Price]],4,FALSE)</f>
        <v>11.94</v>
      </c>
      <c r="R62" s="14">
        <f>VLOOKUP(Sales[[#This Row],[Product ID]],Products[[#Headers],[#Data]],5,FALSE)</f>
        <v>9</v>
      </c>
      <c r="S62" s="13">
        <f>Sales[[#This Row],[Quantity]]*Sales[[#This Row],[Unit Price]]</f>
        <v>764.16</v>
      </c>
      <c r="T62" s="14">
        <f>Sales[[#This Row],[Quantity]]*Sales[[#This Row],[Unit Cost]]</f>
        <v>576</v>
      </c>
      <c r="U62" s="13">
        <f>Sales[[#This Row],[Total Sales]]-Sales[[#This Row],[Total Cost]]</f>
        <v>188.15999999999997</v>
      </c>
    </row>
    <row r="63" spans="1:21" x14ac:dyDescent="0.25">
      <c r="A63" t="s">
        <v>71</v>
      </c>
      <c r="B63" s="2">
        <v>44141</v>
      </c>
      <c r="C63" s="2" t="str">
        <f t="shared" si="0"/>
        <v>Friday</v>
      </c>
      <c r="D63" s="2" t="str">
        <f t="shared" si="1"/>
        <v>November</v>
      </c>
      <c r="E63" s="3">
        <v>0.64453853913641546</v>
      </c>
      <c r="F63" t="s">
        <v>2079</v>
      </c>
      <c r="G63" t="s">
        <v>2291</v>
      </c>
      <c r="H63" t="s">
        <v>1011</v>
      </c>
      <c r="I63" s="1" t="s">
        <v>2484</v>
      </c>
      <c r="J63" s="1" t="s">
        <v>2483</v>
      </c>
      <c r="K63" s="1" t="s">
        <v>2448</v>
      </c>
      <c r="L63" s="1" t="s">
        <v>1012</v>
      </c>
      <c r="M63">
        <v>12681</v>
      </c>
      <c r="N63">
        <v>21</v>
      </c>
      <c r="O63" s="1" t="str">
        <f>VLOOKUP(Sales[[#This Row],[Product ID]],Products[[#Headers],[#Data],[Product ID]:[Product Name]],2,FALSE)</f>
        <v>Avery Non-Stick Binders</v>
      </c>
      <c r="P63" s="1" t="str">
        <f>VLOOKUP(Sales[[#This Row],[Product ID]],Products[[#Headers],[#Data],[Product ID]:[Category]],3,)</f>
        <v>Office Supplies</v>
      </c>
      <c r="Q63" s="13">
        <f>VLOOKUP(Sales[[#This Row],[Product ID]],Products[[#Headers],[#Data],[Product ID]:[Unit Price]],4,FALSE)</f>
        <v>60.95</v>
      </c>
      <c r="R63" s="14">
        <f>VLOOKUP(Sales[[#This Row],[Product ID]],Products[[#Headers],[#Data]],5,FALSE)</f>
        <v>53</v>
      </c>
      <c r="S63" s="13">
        <f>Sales[[#This Row],[Quantity]]*Sales[[#This Row],[Unit Price]]</f>
        <v>1279.95</v>
      </c>
      <c r="T63" s="14">
        <f>Sales[[#This Row],[Quantity]]*Sales[[#This Row],[Unit Cost]]</f>
        <v>1113</v>
      </c>
      <c r="U63" s="13">
        <f>Sales[[#This Row],[Total Sales]]-Sales[[#This Row],[Total Cost]]</f>
        <v>166.95000000000005</v>
      </c>
    </row>
    <row r="64" spans="1:21" x14ac:dyDescent="0.25">
      <c r="A64" t="s">
        <v>72</v>
      </c>
      <c r="B64" s="2">
        <v>44155</v>
      </c>
      <c r="C64" s="2" t="str">
        <f t="shared" si="0"/>
        <v>Friday</v>
      </c>
      <c r="D64" s="2" t="str">
        <f t="shared" si="1"/>
        <v>November</v>
      </c>
      <c r="E64" s="3">
        <v>0.89859577502217214</v>
      </c>
      <c r="F64" t="s">
        <v>2080</v>
      </c>
      <c r="G64" t="s">
        <v>2292</v>
      </c>
      <c r="H64" t="s">
        <v>1010</v>
      </c>
      <c r="I64" s="1" t="s">
        <v>2449</v>
      </c>
      <c r="J64" s="1" t="s">
        <v>2450</v>
      </c>
      <c r="K64" s="1" t="s">
        <v>2448</v>
      </c>
      <c r="L64" s="1" t="s">
        <v>1012</v>
      </c>
      <c r="M64">
        <v>12542</v>
      </c>
      <c r="N64">
        <v>35</v>
      </c>
      <c r="O64" s="1" t="str">
        <f>VLOOKUP(Sales[[#This Row],[Product ID]],Products[[#Headers],[#Data],[Product ID]:[Product Name]],2,FALSE)</f>
        <v>Padded Folding Chairs, Black, 4/Carton</v>
      </c>
      <c r="P64" s="1" t="str">
        <f>VLOOKUP(Sales[[#This Row],[Product ID]],Products[[#Headers],[#Data],[Product ID]:[Category]],3,)</f>
        <v>Furniture</v>
      </c>
      <c r="Q64" s="13">
        <f>VLOOKUP(Sales[[#This Row],[Product ID]],Products[[#Headers],[#Data],[Product ID]:[Unit Price]],4,FALSE)</f>
        <v>56.53</v>
      </c>
      <c r="R64" s="14">
        <f>VLOOKUP(Sales[[#This Row],[Product ID]],Products[[#Headers],[#Data]],5,FALSE)</f>
        <v>44</v>
      </c>
      <c r="S64" s="13">
        <f>Sales[[#This Row],[Quantity]]*Sales[[#This Row],[Unit Price]]</f>
        <v>1978.55</v>
      </c>
      <c r="T64" s="14">
        <f>Sales[[#This Row],[Quantity]]*Sales[[#This Row],[Unit Cost]]</f>
        <v>1540</v>
      </c>
      <c r="U64" s="13">
        <f>Sales[[#This Row],[Total Sales]]-Sales[[#This Row],[Total Cost]]</f>
        <v>438.54999999999995</v>
      </c>
    </row>
    <row r="65" spans="1:21" x14ac:dyDescent="0.25">
      <c r="A65" t="s">
        <v>73</v>
      </c>
      <c r="B65" s="2">
        <v>44022</v>
      </c>
      <c r="C65" s="2" t="str">
        <f t="shared" si="0"/>
        <v>Friday</v>
      </c>
      <c r="D65" s="2" t="str">
        <f t="shared" si="1"/>
        <v>July</v>
      </c>
      <c r="E65" s="3">
        <v>0.37648097906741462</v>
      </c>
      <c r="F65" t="s">
        <v>2081</v>
      </c>
      <c r="G65" t="s">
        <v>2293</v>
      </c>
      <c r="H65" t="s">
        <v>1011</v>
      </c>
      <c r="I65" s="1" t="s">
        <v>2449</v>
      </c>
      <c r="J65" s="1" t="s">
        <v>2450</v>
      </c>
      <c r="K65" s="1" t="s">
        <v>2448</v>
      </c>
      <c r="L65" s="1" t="s">
        <v>1012</v>
      </c>
      <c r="M65">
        <v>12855</v>
      </c>
      <c r="N65">
        <v>65</v>
      </c>
      <c r="O65" s="1" t="str">
        <f>VLOOKUP(Sales[[#This Row],[Product ID]],Products[[#Headers],[#Data],[Product ID]:[Product Name]],2,FALSE)</f>
        <v>Avery Printable Repositionable Plastic Tabs</v>
      </c>
      <c r="P65" s="1" t="str">
        <f>VLOOKUP(Sales[[#This Row],[Product ID]],Products[[#Headers],[#Data],[Product ID]:[Category]],3,)</f>
        <v>Office Supplies</v>
      </c>
      <c r="Q65" s="13">
        <f>VLOOKUP(Sales[[#This Row],[Product ID]],Products[[#Headers],[#Data],[Product ID]:[Unit Price]],4,FALSE)</f>
        <v>90.63</v>
      </c>
      <c r="R65" s="14">
        <f>VLOOKUP(Sales[[#This Row],[Product ID]],Products[[#Headers],[#Data]],5,FALSE)</f>
        <v>57</v>
      </c>
      <c r="S65" s="13">
        <f>Sales[[#This Row],[Quantity]]*Sales[[#This Row],[Unit Price]]</f>
        <v>5890.95</v>
      </c>
      <c r="T65" s="14">
        <f>Sales[[#This Row],[Quantity]]*Sales[[#This Row],[Unit Cost]]</f>
        <v>3705</v>
      </c>
      <c r="U65" s="13">
        <f>Sales[[#This Row],[Total Sales]]-Sales[[#This Row],[Total Cost]]</f>
        <v>2185.9499999999998</v>
      </c>
    </row>
    <row r="66" spans="1:21" x14ac:dyDescent="0.25">
      <c r="A66" t="s">
        <v>74</v>
      </c>
      <c r="B66" s="2">
        <v>44062</v>
      </c>
      <c r="C66" s="2" t="str">
        <f t="shared" ref="C66:C129" si="2">TEXT(B66,"DDDD")</f>
        <v>Wednesday</v>
      </c>
      <c r="D66" s="2" t="str">
        <f t="shared" ref="D66:D129" si="3">TEXT(B66,"MMMM")</f>
        <v>August</v>
      </c>
      <c r="E66" s="3">
        <v>0.15261820181469465</v>
      </c>
      <c r="F66" t="s">
        <v>2030</v>
      </c>
      <c r="G66" t="s">
        <v>2242</v>
      </c>
      <c r="H66" t="s">
        <v>1011</v>
      </c>
      <c r="I66" s="1" t="s">
        <v>2449</v>
      </c>
      <c r="J66" s="1" t="s">
        <v>2450</v>
      </c>
      <c r="K66" s="1" t="s">
        <v>2448</v>
      </c>
      <c r="L66" s="1" t="s">
        <v>1012</v>
      </c>
      <c r="M66">
        <v>12844</v>
      </c>
      <c r="N66">
        <v>66</v>
      </c>
      <c r="O66" s="1" t="str">
        <f>VLOOKUP(Sales[[#This Row],[Product ID]],Products[[#Headers],[#Data],[Product ID]:[Product Name]],2,FALSE)</f>
        <v>Panasonic KX-TG9471B</v>
      </c>
      <c r="P66" s="1" t="str">
        <f>VLOOKUP(Sales[[#This Row],[Product ID]],Products[[#Headers],[#Data],[Product ID]:[Category]],3,)</f>
        <v>Technology</v>
      </c>
      <c r="Q66" s="13">
        <f>VLOOKUP(Sales[[#This Row],[Product ID]],Products[[#Headers],[#Data],[Product ID]:[Unit Price]],4,FALSE)</f>
        <v>80.62</v>
      </c>
      <c r="R66" s="14">
        <f>VLOOKUP(Sales[[#This Row],[Product ID]],Products[[#Headers],[#Data]],5,FALSE)</f>
        <v>60</v>
      </c>
      <c r="S66" s="13">
        <f>Sales[[#This Row],[Quantity]]*Sales[[#This Row],[Unit Price]]</f>
        <v>5320.92</v>
      </c>
      <c r="T66" s="14">
        <f>Sales[[#This Row],[Quantity]]*Sales[[#This Row],[Unit Cost]]</f>
        <v>3960</v>
      </c>
      <c r="U66" s="13">
        <f>Sales[[#This Row],[Total Sales]]-Sales[[#This Row],[Total Cost]]</f>
        <v>1360.92</v>
      </c>
    </row>
    <row r="67" spans="1:21" x14ac:dyDescent="0.25">
      <c r="A67" t="s">
        <v>75</v>
      </c>
      <c r="B67" s="2">
        <v>44171</v>
      </c>
      <c r="C67" s="2" t="str">
        <f t="shared" si="2"/>
        <v>Sunday</v>
      </c>
      <c r="D67" s="2" t="str">
        <f t="shared" si="3"/>
        <v>December</v>
      </c>
      <c r="E67" s="3">
        <v>0.66523863194479549</v>
      </c>
      <c r="F67" t="s">
        <v>2082</v>
      </c>
      <c r="G67" t="s">
        <v>2294</v>
      </c>
      <c r="H67" t="s">
        <v>1011</v>
      </c>
      <c r="I67" s="1" t="s">
        <v>2449</v>
      </c>
      <c r="J67" s="1" t="s">
        <v>2450</v>
      </c>
      <c r="K67" s="1" t="s">
        <v>2448</v>
      </c>
      <c r="L67" s="1" t="s">
        <v>1012</v>
      </c>
      <c r="M67">
        <v>12825</v>
      </c>
      <c r="N67">
        <v>51</v>
      </c>
      <c r="O67" s="1" t="str">
        <f>VLOOKUP(Sales[[#This Row],[Product ID]],Products[[#Headers],[#Data],[Product ID]:[Product Name]],2,FALSE)</f>
        <v>Fellowes PB500 Electric Punch Plastic Comb Binding Machine with Manual Bind</v>
      </c>
      <c r="P67" s="1" t="str">
        <f>VLOOKUP(Sales[[#This Row],[Product ID]],Products[[#Headers],[#Data],[Product ID]:[Category]],3,)</f>
        <v>Office Supplies</v>
      </c>
      <c r="Q67" s="13">
        <f>VLOOKUP(Sales[[#This Row],[Product ID]],Products[[#Headers],[#Data],[Product ID]:[Unit Price]],4,FALSE)</f>
        <v>55.04</v>
      </c>
      <c r="R67" s="14">
        <f>VLOOKUP(Sales[[#This Row],[Product ID]],Products[[#Headers],[#Data]],5,FALSE)</f>
        <v>47</v>
      </c>
      <c r="S67" s="13">
        <f>Sales[[#This Row],[Quantity]]*Sales[[#This Row],[Unit Price]]</f>
        <v>2807.04</v>
      </c>
      <c r="T67" s="14">
        <f>Sales[[#This Row],[Quantity]]*Sales[[#This Row],[Unit Cost]]</f>
        <v>2397</v>
      </c>
      <c r="U67" s="13">
        <f>Sales[[#This Row],[Total Sales]]-Sales[[#This Row],[Total Cost]]</f>
        <v>410.03999999999996</v>
      </c>
    </row>
    <row r="68" spans="1:21" x14ac:dyDescent="0.25">
      <c r="A68" t="s">
        <v>76</v>
      </c>
      <c r="B68" s="2">
        <v>44187</v>
      </c>
      <c r="C68" s="2" t="str">
        <f t="shared" si="2"/>
        <v>Tuesday</v>
      </c>
      <c r="D68" s="2" t="str">
        <f t="shared" si="3"/>
        <v>December</v>
      </c>
      <c r="E68" s="3">
        <v>0.88390320602270711</v>
      </c>
      <c r="F68" t="s">
        <v>2055</v>
      </c>
      <c r="G68" t="s">
        <v>2267</v>
      </c>
      <c r="H68" t="s">
        <v>1010</v>
      </c>
      <c r="I68" s="1" t="s">
        <v>2485</v>
      </c>
      <c r="J68" s="1" t="s">
        <v>2472</v>
      </c>
      <c r="K68" s="1" t="s">
        <v>2448</v>
      </c>
      <c r="L68" s="1" t="s">
        <v>1014</v>
      </c>
      <c r="M68">
        <v>12797</v>
      </c>
      <c r="N68">
        <v>26</v>
      </c>
      <c r="O68" s="1" t="str">
        <f>VLOOKUP(Sales[[#This Row],[Product ID]],Products[[#Headers],[#Data],[Product ID]:[Product Name]],2,FALSE)</f>
        <v>Xerox 1912</v>
      </c>
      <c r="P68" s="1" t="str">
        <f>VLOOKUP(Sales[[#This Row],[Product ID]],Products[[#Headers],[#Data],[Product ID]:[Category]],3,)</f>
        <v>Office Supplies</v>
      </c>
      <c r="Q68" s="13">
        <f>VLOOKUP(Sales[[#This Row],[Product ID]],Products[[#Headers],[#Data],[Product ID]:[Unit Price]],4,FALSE)</f>
        <v>87.1</v>
      </c>
      <c r="R68" s="14">
        <f>VLOOKUP(Sales[[#This Row],[Product ID]],Products[[#Headers],[#Data]],5,FALSE)</f>
        <v>77</v>
      </c>
      <c r="S68" s="13">
        <f>Sales[[#This Row],[Quantity]]*Sales[[#This Row],[Unit Price]]</f>
        <v>2264.6</v>
      </c>
      <c r="T68" s="14">
        <f>Sales[[#This Row],[Quantity]]*Sales[[#This Row],[Unit Cost]]</f>
        <v>2002</v>
      </c>
      <c r="U68" s="13">
        <f>Sales[[#This Row],[Total Sales]]-Sales[[#This Row],[Total Cost]]</f>
        <v>262.59999999999991</v>
      </c>
    </row>
    <row r="69" spans="1:21" x14ac:dyDescent="0.25">
      <c r="A69" t="s">
        <v>77</v>
      </c>
      <c r="B69" s="2">
        <v>44269</v>
      </c>
      <c r="C69" s="2" t="str">
        <f t="shared" si="2"/>
        <v>Sunday</v>
      </c>
      <c r="D69" s="2" t="str">
        <f t="shared" si="3"/>
        <v>March</v>
      </c>
      <c r="E69" s="3">
        <v>0.81522630761349146</v>
      </c>
      <c r="F69" t="s">
        <v>2083</v>
      </c>
      <c r="G69" t="s">
        <v>2295</v>
      </c>
      <c r="H69" t="s">
        <v>1010</v>
      </c>
      <c r="I69" s="1" t="s">
        <v>2486</v>
      </c>
      <c r="J69" s="1" t="s">
        <v>2487</v>
      </c>
      <c r="K69" s="1" t="s">
        <v>2448</v>
      </c>
      <c r="L69" s="1" t="s">
        <v>1013</v>
      </c>
      <c r="M69">
        <v>12809</v>
      </c>
      <c r="N69">
        <v>20</v>
      </c>
      <c r="O69" s="1" t="str">
        <f>VLOOKUP(Sales[[#This Row],[Product ID]],Products[[#Headers],[#Data],[Product ID]:[Product Name]],2,FALSE)</f>
        <v>Fellowes Officeware Wire Shelving</v>
      </c>
      <c r="P69" s="1" t="str">
        <f>VLOOKUP(Sales[[#This Row],[Product ID]],Products[[#Headers],[#Data],[Product ID]:[Category]],3,)</f>
        <v>Office Supplies</v>
      </c>
      <c r="Q69" s="13">
        <f>VLOOKUP(Sales[[#This Row],[Product ID]],Products[[#Headers],[#Data],[Product ID]:[Unit Price]],4,FALSE)</f>
        <v>83.77</v>
      </c>
      <c r="R69" s="14">
        <f>VLOOKUP(Sales[[#This Row],[Product ID]],Products[[#Headers],[#Data]],5,FALSE)</f>
        <v>53</v>
      </c>
      <c r="S69" s="13">
        <f>Sales[[#This Row],[Quantity]]*Sales[[#This Row],[Unit Price]]</f>
        <v>1675.3999999999999</v>
      </c>
      <c r="T69" s="14">
        <f>Sales[[#This Row],[Quantity]]*Sales[[#This Row],[Unit Cost]]</f>
        <v>1060</v>
      </c>
      <c r="U69" s="13">
        <f>Sales[[#This Row],[Total Sales]]-Sales[[#This Row],[Total Cost]]</f>
        <v>615.39999999999986</v>
      </c>
    </row>
    <row r="70" spans="1:21" x14ac:dyDescent="0.25">
      <c r="A70" t="s">
        <v>78</v>
      </c>
      <c r="B70" s="2">
        <v>44221</v>
      </c>
      <c r="C70" s="2" t="str">
        <f t="shared" si="2"/>
        <v>Monday</v>
      </c>
      <c r="D70" s="2" t="str">
        <f t="shared" si="3"/>
        <v>January</v>
      </c>
      <c r="E70" s="3">
        <v>0.67825133568999596</v>
      </c>
      <c r="F70" t="s">
        <v>2084</v>
      </c>
      <c r="G70" t="s">
        <v>2296</v>
      </c>
      <c r="H70" t="s">
        <v>1010</v>
      </c>
      <c r="I70" s="1" t="s">
        <v>2486</v>
      </c>
      <c r="J70" s="1" t="s">
        <v>2487</v>
      </c>
      <c r="K70" s="1" t="s">
        <v>2448</v>
      </c>
      <c r="L70" s="1" t="s">
        <v>1013</v>
      </c>
      <c r="M70">
        <v>12470</v>
      </c>
      <c r="N70">
        <v>57</v>
      </c>
      <c r="O70" s="1" t="str">
        <f>VLOOKUP(Sales[[#This Row],[Product ID]],Products[[#Headers],[#Data],[Product ID]:[Product Name]],2,FALSE)</f>
        <v>Avery Personal Creations Heavyweight Cards</v>
      </c>
      <c r="P70" s="1" t="str">
        <f>VLOOKUP(Sales[[#This Row],[Product ID]],Products[[#Headers],[#Data],[Product ID]:[Category]],3,)</f>
        <v>Office Supplies</v>
      </c>
      <c r="Q70" s="13">
        <f>VLOOKUP(Sales[[#This Row],[Product ID]],Products[[#Headers],[#Data],[Product ID]:[Unit Price]],4,FALSE)</f>
        <v>76.400000000000006</v>
      </c>
      <c r="R70" s="14">
        <f>VLOOKUP(Sales[[#This Row],[Product ID]],Products[[#Headers],[#Data]],5,FALSE)</f>
        <v>56</v>
      </c>
      <c r="S70" s="13">
        <f>Sales[[#This Row],[Quantity]]*Sales[[#This Row],[Unit Price]]</f>
        <v>4354.8</v>
      </c>
      <c r="T70" s="14">
        <f>Sales[[#This Row],[Quantity]]*Sales[[#This Row],[Unit Cost]]</f>
        <v>3192</v>
      </c>
      <c r="U70" s="13">
        <f>Sales[[#This Row],[Total Sales]]-Sales[[#This Row],[Total Cost]]</f>
        <v>1162.8000000000002</v>
      </c>
    </row>
    <row r="71" spans="1:21" x14ac:dyDescent="0.25">
      <c r="A71" t="s">
        <v>79</v>
      </c>
      <c r="B71" s="2">
        <v>44134</v>
      </c>
      <c r="C71" s="2" t="str">
        <f t="shared" si="2"/>
        <v>Friday</v>
      </c>
      <c r="D71" s="2" t="str">
        <f t="shared" si="3"/>
        <v>October</v>
      </c>
      <c r="E71" s="3">
        <v>8.2310055985396091E-2</v>
      </c>
      <c r="F71" t="s">
        <v>2085</v>
      </c>
      <c r="G71" t="s">
        <v>2297</v>
      </c>
      <c r="H71" t="s">
        <v>1010</v>
      </c>
      <c r="I71" s="1" t="s">
        <v>2488</v>
      </c>
      <c r="J71" s="1" t="s">
        <v>2489</v>
      </c>
      <c r="K71" s="1" t="s">
        <v>2448</v>
      </c>
      <c r="L71" s="1" t="s">
        <v>1012</v>
      </c>
      <c r="M71">
        <v>12478</v>
      </c>
      <c r="N71">
        <v>69</v>
      </c>
      <c r="O71" s="1" t="str">
        <f>VLOOKUP(Sales[[#This Row],[Product ID]],Products[[#Headers],[#Data],[Product ID]:[Product Name]],2,FALSE)</f>
        <v>Speck Products Candyshell Flip Case</v>
      </c>
      <c r="P71" s="1" t="str">
        <f>VLOOKUP(Sales[[#This Row],[Product ID]],Products[[#Headers],[#Data],[Product ID]:[Category]],3,)</f>
        <v>Technology</v>
      </c>
      <c r="Q71" s="13">
        <f>VLOOKUP(Sales[[#This Row],[Product ID]],Products[[#Headers],[#Data],[Product ID]:[Unit Price]],4,FALSE)</f>
        <v>44.65</v>
      </c>
      <c r="R71" s="14">
        <f>VLOOKUP(Sales[[#This Row],[Product ID]],Products[[#Headers],[#Data]],5,FALSE)</f>
        <v>21</v>
      </c>
      <c r="S71" s="13">
        <f>Sales[[#This Row],[Quantity]]*Sales[[#This Row],[Unit Price]]</f>
        <v>3080.85</v>
      </c>
      <c r="T71" s="14">
        <f>Sales[[#This Row],[Quantity]]*Sales[[#This Row],[Unit Cost]]</f>
        <v>1449</v>
      </c>
      <c r="U71" s="13">
        <f>Sales[[#This Row],[Total Sales]]-Sales[[#This Row],[Total Cost]]</f>
        <v>1631.85</v>
      </c>
    </row>
    <row r="72" spans="1:21" x14ac:dyDescent="0.25">
      <c r="A72" t="s">
        <v>80</v>
      </c>
      <c r="B72" s="2">
        <v>44200</v>
      </c>
      <c r="C72" s="2" t="str">
        <f t="shared" si="2"/>
        <v>Monday</v>
      </c>
      <c r="D72" s="2" t="str">
        <f t="shared" si="3"/>
        <v>January</v>
      </c>
      <c r="E72" s="3">
        <v>0.98101975677439046</v>
      </c>
      <c r="F72" t="s">
        <v>2086</v>
      </c>
      <c r="G72" t="s">
        <v>2298</v>
      </c>
      <c r="H72" t="s">
        <v>1011</v>
      </c>
      <c r="I72" s="1" t="s">
        <v>2482</v>
      </c>
      <c r="J72" s="1" t="s">
        <v>2483</v>
      </c>
      <c r="K72" s="1" t="s">
        <v>2448</v>
      </c>
      <c r="L72" s="1" t="s">
        <v>1012</v>
      </c>
      <c r="M72">
        <v>12445</v>
      </c>
      <c r="N72">
        <v>60</v>
      </c>
      <c r="O72" s="1" t="str">
        <f>VLOOKUP(Sales[[#This Row],[Product ID]],Products[[#Headers],[#Data],[Product ID]:[Product Name]],2,FALSE)</f>
        <v>Tenex Traditional Chairmats for Medium Pile Carpet, Standard Lip, 36" x 48"</v>
      </c>
      <c r="P72" s="1" t="str">
        <f>VLOOKUP(Sales[[#This Row],[Product ID]],Products[[#Headers],[#Data],[Product ID]:[Category]],3,)</f>
        <v>Furniture</v>
      </c>
      <c r="Q72" s="13">
        <f>VLOOKUP(Sales[[#This Row],[Product ID]],Products[[#Headers],[#Data],[Product ID]:[Unit Price]],4,FALSE)</f>
        <v>69.33</v>
      </c>
      <c r="R72" s="14">
        <f>VLOOKUP(Sales[[#This Row],[Product ID]],Products[[#Headers],[#Data]],5,FALSE)</f>
        <v>63</v>
      </c>
      <c r="S72" s="13">
        <f>Sales[[#This Row],[Quantity]]*Sales[[#This Row],[Unit Price]]</f>
        <v>4159.8</v>
      </c>
      <c r="T72" s="14">
        <f>Sales[[#This Row],[Quantity]]*Sales[[#This Row],[Unit Cost]]</f>
        <v>3780</v>
      </c>
      <c r="U72" s="13">
        <f>Sales[[#This Row],[Total Sales]]-Sales[[#This Row],[Total Cost]]</f>
        <v>379.80000000000018</v>
      </c>
    </row>
    <row r="73" spans="1:21" x14ac:dyDescent="0.25">
      <c r="A73" t="s">
        <v>81</v>
      </c>
      <c r="B73" s="2">
        <v>44358</v>
      </c>
      <c r="C73" s="2" t="str">
        <f t="shared" si="2"/>
        <v>Friday</v>
      </c>
      <c r="D73" s="2" t="str">
        <f t="shared" si="3"/>
        <v>June</v>
      </c>
      <c r="E73" s="3">
        <v>3.5339201012233645E-2</v>
      </c>
      <c r="F73" t="s">
        <v>2035</v>
      </c>
      <c r="G73" t="s">
        <v>2247</v>
      </c>
      <c r="H73" t="s">
        <v>1010</v>
      </c>
      <c r="I73" s="1" t="s">
        <v>2490</v>
      </c>
      <c r="J73" s="1" t="s">
        <v>2477</v>
      </c>
      <c r="K73" s="1" t="s">
        <v>2448</v>
      </c>
      <c r="L73" s="1" t="s">
        <v>1012</v>
      </c>
      <c r="M73">
        <v>12586</v>
      </c>
      <c r="N73">
        <v>95</v>
      </c>
      <c r="O73" s="1" t="str">
        <f>VLOOKUP(Sales[[#This Row],[Product ID]],Products[[#Headers],[#Data],[Product ID]:[Product Name]],2,FALSE)</f>
        <v>Global Low Back Tilter Chair</v>
      </c>
      <c r="P73" s="1" t="str">
        <f>VLOOKUP(Sales[[#This Row],[Product ID]],Products[[#Headers],[#Data],[Product ID]:[Category]],3,)</f>
        <v>Furniture</v>
      </c>
      <c r="Q73" s="13">
        <f>VLOOKUP(Sales[[#This Row],[Product ID]],Products[[#Headers],[#Data],[Product ID]:[Unit Price]],4,FALSE)</f>
        <v>63.61</v>
      </c>
      <c r="R73" s="14">
        <f>VLOOKUP(Sales[[#This Row],[Product ID]],Products[[#Headers],[#Data]],5,FALSE)</f>
        <v>52</v>
      </c>
      <c r="S73" s="13">
        <f>Sales[[#This Row],[Quantity]]*Sales[[#This Row],[Unit Price]]</f>
        <v>6042.95</v>
      </c>
      <c r="T73" s="14">
        <f>Sales[[#This Row],[Quantity]]*Sales[[#This Row],[Unit Cost]]</f>
        <v>4940</v>
      </c>
      <c r="U73" s="13">
        <f>Sales[[#This Row],[Total Sales]]-Sales[[#This Row],[Total Cost]]</f>
        <v>1102.9499999999998</v>
      </c>
    </row>
    <row r="74" spans="1:21" x14ac:dyDescent="0.25">
      <c r="A74" t="s">
        <v>82</v>
      </c>
      <c r="B74" s="2">
        <v>44230</v>
      </c>
      <c r="C74" s="2" t="str">
        <f t="shared" si="2"/>
        <v>Wednesday</v>
      </c>
      <c r="D74" s="2" t="str">
        <f t="shared" si="3"/>
        <v>February</v>
      </c>
      <c r="E74" s="3">
        <v>0.32303237686457875</v>
      </c>
      <c r="F74" t="s">
        <v>2034</v>
      </c>
      <c r="G74" t="s">
        <v>2246</v>
      </c>
      <c r="H74" t="s">
        <v>1010</v>
      </c>
      <c r="I74" s="1" t="s">
        <v>2491</v>
      </c>
      <c r="J74" s="1" t="s">
        <v>2492</v>
      </c>
      <c r="K74" s="1" t="s">
        <v>2448</v>
      </c>
      <c r="L74" s="1" t="s">
        <v>1012</v>
      </c>
      <c r="M74">
        <v>12987</v>
      </c>
      <c r="N74">
        <v>87</v>
      </c>
      <c r="O74" s="1" t="str">
        <f>VLOOKUP(Sales[[#This Row],[Product ID]],Products[[#Headers],[#Data],[Product ID]:[Product Name]],2,FALSE)</f>
        <v>Nu-Dell Leatherette Frames</v>
      </c>
      <c r="P74" s="1" t="str">
        <f>VLOOKUP(Sales[[#This Row],[Product ID]],Products[[#Headers],[#Data],[Product ID]:[Category]],3,)</f>
        <v>Furniture</v>
      </c>
      <c r="Q74" s="13">
        <f>VLOOKUP(Sales[[#This Row],[Product ID]],Products[[#Headers],[#Data],[Product ID]:[Unit Price]],4,FALSE)</f>
        <v>52.79</v>
      </c>
      <c r="R74" s="14">
        <f>VLOOKUP(Sales[[#This Row],[Product ID]],Products[[#Headers],[#Data]],5,FALSE)</f>
        <v>43</v>
      </c>
      <c r="S74" s="13">
        <f>Sales[[#This Row],[Quantity]]*Sales[[#This Row],[Unit Price]]</f>
        <v>4592.7299999999996</v>
      </c>
      <c r="T74" s="14">
        <f>Sales[[#This Row],[Quantity]]*Sales[[#This Row],[Unit Cost]]</f>
        <v>3741</v>
      </c>
      <c r="U74" s="13">
        <f>Sales[[#This Row],[Total Sales]]-Sales[[#This Row],[Total Cost]]</f>
        <v>851.72999999999956</v>
      </c>
    </row>
    <row r="75" spans="1:21" x14ac:dyDescent="0.25">
      <c r="A75" t="s">
        <v>83</v>
      </c>
      <c r="B75" s="2">
        <v>44327</v>
      </c>
      <c r="C75" s="2" t="str">
        <f t="shared" si="2"/>
        <v>Tuesday</v>
      </c>
      <c r="D75" s="2" t="str">
        <f t="shared" si="3"/>
        <v>May</v>
      </c>
      <c r="E75" s="3">
        <v>0.65738334708968593</v>
      </c>
      <c r="F75" t="s">
        <v>2087</v>
      </c>
      <c r="G75" t="s">
        <v>2299</v>
      </c>
      <c r="H75" t="s">
        <v>1010</v>
      </c>
      <c r="I75" s="1" t="s">
        <v>2491</v>
      </c>
      <c r="J75" s="1" t="s">
        <v>2492</v>
      </c>
      <c r="K75" s="1" t="s">
        <v>2448</v>
      </c>
      <c r="L75" s="1" t="s">
        <v>1012</v>
      </c>
      <c r="M75">
        <v>12571</v>
      </c>
      <c r="N75">
        <v>10</v>
      </c>
      <c r="O75" s="1" t="str">
        <f>VLOOKUP(Sales[[#This Row],[Product ID]],Products[[#Headers],[#Data],[Product ID]:[Product Name]],2,FALSE)</f>
        <v>Gould Plastics 18-Pocket Panel Bin, 34w x 5-1/4d x 20-1/2h</v>
      </c>
      <c r="P75" s="1" t="str">
        <f>VLOOKUP(Sales[[#This Row],[Product ID]],Products[[#Headers],[#Data],[Product ID]:[Category]],3,)</f>
        <v>Office Supplies</v>
      </c>
      <c r="Q75" s="13">
        <f>VLOOKUP(Sales[[#This Row],[Product ID]],Products[[#Headers],[#Data],[Product ID]:[Unit Price]],4,FALSE)</f>
        <v>33.99</v>
      </c>
      <c r="R75" s="14">
        <f>VLOOKUP(Sales[[#This Row],[Product ID]],Products[[#Headers],[#Data]],5,FALSE)</f>
        <v>24</v>
      </c>
      <c r="S75" s="13">
        <f>Sales[[#This Row],[Quantity]]*Sales[[#This Row],[Unit Price]]</f>
        <v>339.90000000000003</v>
      </c>
      <c r="T75" s="14">
        <f>Sales[[#This Row],[Quantity]]*Sales[[#This Row],[Unit Cost]]</f>
        <v>240</v>
      </c>
      <c r="U75" s="13">
        <f>Sales[[#This Row],[Total Sales]]-Sales[[#This Row],[Total Cost]]</f>
        <v>99.900000000000034</v>
      </c>
    </row>
    <row r="76" spans="1:21" x14ac:dyDescent="0.25">
      <c r="A76" t="s">
        <v>84</v>
      </c>
      <c r="B76" s="2">
        <v>44214</v>
      </c>
      <c r="C76" s="2" t="str">
        <f t="shared" si="2"/>
        <v>Monday</v>
      </c>
      <c r="D76" s="2" t="str">
        <f t="shared" si="3"/>
        <v>January</v>
      </c>
      <c r="E76" s="3">
        <v>0.50646840470137355</v>
      </c>
      <c r="F76" t="s">
        <v>2088</v>
      </c>
      <c r="G76" t="s">
        <v>2300</v>
      </c>
      <c r="H76" t="s">
        <v>1011</v>
      </c>
      <c r="I76" s="1" t="s">
        <v>2491</v>
      </c>
      <c r="J76" s="1" t="s">
        <v>2492</v>
      </c>
      <c r="K76" s="1" t="s">
        <v>2448</v>
      </c>
      <c r="L76" s="1" t="s">
        <v>1012</v>
      </c>
      <c r="M76">
        <v>13133</v>
      </c>
      <c r="N76">
        <v>96</v>
      </c>
      <c r="O76" s="1" t="str">
        <f>VLOOKUP(Sales[[#This Row],[Product ID]],Products[[#Headers],[#Data],[Product ID]:[Product Name]],2,FALSE)</f>
        <v>Plantronics Voyager Pro Legend</v>
      </c>
      <c r="P76" s="1" t="str">
        <f>VLOOKUP(Sales[[#This Row],[Product ID]],Products[[#Headers],[#Data],[Product ID]:[Category]],3,)</f>
        <v>Technology</v>
      </c>
      <c r="Q76" s="13">
        <f>VLOOKUP(Sales[[#This Row],[Product ID]],Products[[#Headers],[#Data],[Product ID]:[Unit Price]],4,FALSE)</f>
        <v>88.34</v>
      </c>
      <c r="R76" s="14">
        <f>VLOOKUP(Sales[[#This Row],[Product ID]],Products[[#Headers],[#Data]],5,FALSE)</f>
        <v>77</v>
      </c>
      <c r="S76" s="13">
        <f>Sales[[#This Row],[Quantity]]*Sales[[#This Row],[Unit Price]]</f>
        <v>8480.64</v>
      </c>
      <c r="T76" s="14">
        <f>Sales[[#This Row],[Quantity]]*Sales[[#This Row],[Unit Cost]]</f>
        <v>7392</v>
      </c>
      <c r="U76" s="13">
        <f>Sales[[#This Row],[Total Sales]]-Sales[[#This Row],[Total Cost]]</f>
        <v>1088.6399999999994</v>
      </c>
    </row>
    <row r="77" spans="1:21" x14ac:dyDescent="0.25">
      <c r="A77" t="s">
        <v>85</v>
      </c>
      <c r="B77" s="2">
        <v>44111</v>
      </c>
      <c r="C77" s="2" t="str">
        <f t="shared" si="2"/>
        <v>Wednesday</v>
      </c>
      <c r="D77" s="2" t="str">
        <f t="shared" si="3"/>
        <v>October</v>
      </c>
      <c r="E77" s="3">
        <v>0.42428273445818887</v>
      </c>
      <c r="F77" t="s">
        <v>2089</v>
      </c>
      <c r="G77" t="s">
        <v>2301</v>
      </c>
      <c r="H77" t="s">
        <v>1011</v>
      </c>
      <c r="I77" s="1" t="s">
        <v>2469</v>
      </c>
      <c r="J77" s="1" t="s">
        <v>2458</v>
      </c>
      <c r="K77" s="1" t="s">
        <v>2448</v>
      </c>
      <c r="L77" s="1" t="s">
        <v>1013</v>
      </c>
      <c r="M77">
        <v>12879</v>
      </c>
      <c r="N77">
        <v>62</v>
      </c>
      <c r="O77" s="1" t="str">
        <f>VLOOKUP(Sales[[#This Row],[Product ID]],Products[[#Headers],[#Data],[Product ID]:[Product Name]],2,FALSE)</f>
        <v>Martin-Yale Premier Letter Opener</v>
      </c>
      <c r="P77" s="1" t="str">
        <f>VLOOKUP(Sales[[#This Row],[Product ID]],Products[[#Headers],[#Data],[Product ID]:[Category]],3,)</f>
        <v>Office Supplies</v>
      </c>
      <c r="Q77" s="13">
        <f>VLOOKUP(Sales[[#This Row],[Product ID]],Products[[#Headers],[#Data],[Product ID]:[Unit Price]],4,FALSE)</f>
        <v>38.42</v>
      </c>
      <c r="R77" s="14">
        <f>VLOOKUP(Sales[[#This Row],[Product ID]],Products[[#Headers],[#Data]],5,FALSE)</f>
        <v>22</v>
      </c>
      <c r="S77" s="13">
        <f>Sales[[#This Row],[Quantity]]*Sales[[#This Row],[Unit Price]]</f>
        <v>2382.04</v>
      </c>
      <c r="T77" s="14">
        <f>Sales[[#This Row],[Quantity]]*Sales[[#This Row],[Unit Cost]]</f>
        <v>1364</v>
      </c>
      <c r="U77" s="13">
        <f>Sales[[#This Row],[Total Sales]]-Sales[[#This Row],[Total Cost]]</f>
        <v>1018.04</v>
      </c>
    </row>
    <row r="78" spans="1:21" x14ac:dyDescent="0.25">
      <c r="A78" t="s">
        <v>86</v>
      </c>
      <c r="B78" s="2">
        <v>44000</v>
      </c>
      <c r="C78" s="2" t="str">
        <f t="shared" si="2"/>
        <v>Thursday</v>
      </c>
      <c r="D78" s="2" t="str">
        <f t="shared" si="3"/>
        <v>June</v>
      </c>
      <c r="E78" s="3">
        <v>0.87216717480720174</v>
      </c>
      <c r="F78" t="s">
        <v>2090</v>
      </c>
      <c r="G78" t="s">
        <v>2302</v>
      </c>
      <c r="H78" t="s">
        <v>1010</v>
      </c>
      <c r="I78" s="1" t="s">
        <v>2469</v>
      </c>
      <c r="J78" s="1" t="s">
        <v>2458</v>
      </c>
      <c r="K78" s="1" t="s">
        <v>2448</v>
      </c>
      <c r="L78" s="1" t="s">
        <v>1013</v>
      </c>
      <c r="M78">
        <v>12348</v>
      </c>
      <c r="N78">
        <v>70</v>
      </c>
      <c r="O78" s="1" t="str">
        <f>VLOOKUP(Sales[[#This Row],[Product ID]],Products[[#Headers],[#Data],[Product ID]:[Product Name]],2,FALSE)</f>
        <v>Tetratanyl</v>
      </c>
      <c r="P78" s="1" t="str">
        <f>VLOOKUP(Sales[[#This Row],[Product ID]],Products[[#Headers],[#Data],[Product ID]:[Category]],3,)</f>
        <v>Antimalarial</v>
      </c>
      <c r="Q78" s="13">
        <f>VLOOKUP(Sales[[#This Row],[Product ID]],Products[[#Headers],[#Data],[Product ID]:[Unit Price]],4,FALSE)</f>
        <v>29.61</v>
      </c>
      <c r="R78" s="14">
        <f>VLOOKUP(Sales[[#This Row],[Product ID]],Products[[#Headers],[#Data]],5,FALSE)</f>
        <v>20</v>
      </c>
      <c r="S78" s="13">
        <f>Sales[[#This Row],[Quantity]]*Sales[[#This Row],[Unit Price]]</f>
        <v>2072.6999999999998</v>
      </c>
      <c r="T78" s="14">
        <f>Sales[[#This Row],[Quantity]]*Sales[[#This Row],[Unit Cost]]</f>
        <v>1400</v>
      </c>
      <c r="U78" s="13">
        <f>Sales[[#This Row],[Total Sales]]-Sales[[#This Row],[Total Cost]]</f>
        <v>672.69999999999982</v>
      </c>
    </row>
    <row r="79" spans="1:21" x14ac:dyDescent="0.25">
      <c r="A79" t="s">
        <v>87</v>
      </c>
      <c r="B79" s="2">
        <v>44226</v>
      </c>
      <c r="C79" s="2" t="str">
        <f t="shared" si="2"/>
        <v>Saturday</v>
      </c>
      <c r="D79" s="2" t="str">
        <f t="shared" si="3"/>
        <v>January</v>
      </c>
      <c r="E79" s="3">
        <v>9.2245640622261038E-2</v>
      </c>
      <c r="F79" t="s">
        <v>2091</v>
      </c>
      <c r="G79" t="s">
        <v>2303</v>
      </c>
      <c r="H79" t="s">
        <v>1010</v>
      </c>
      <c r="I79" s="1" t="s">
        <v>2469</v>
      </c>
      <c r="J79" s="1" t="s">
        <v>2458</v>
      </c>
      <c r="K79" s="1" t="s">
        <v>2448</v>
      </c>
      <c r="L79" s="1" t="s">
        <v>1013</v>
      </c>
      <c r="M79">
        <v>13012</v>
      </c>
      <c r="N79">
        <v>28</v>
      </c>
      <c r="O79" s="1" t="str">
        <f>VLOOKUP(Sales[[#This Row],[Product ID]],Products[[#Headers],[#Data],[Product ID]:[Product Name]],2,FALSE)</f>
        <v>Cisco Unified IP Phone 7945G VoIP phone</v>
      </c>
      <c r="P79" s="1" t="str">
        <f>VLOOKUP(Sales[[#This Row],[Product ID]],Products[[#Headers],[#Data],[Product ID]:[Category]],3,)</f>
        <v>Technology</v>
      </c>
      <c r="Q79" s="13">
        <f>VLOOKUP(Sales[[#This Row],[Product ID]],Products[[#Headers],[#Data],[Product ID]:[Unit Price]],4,FALSE)</f>
        <v>90.02</v>
      </c>
      <c r="R79" s="14">
        <f>VLOOKUP(Sales[[#This Row],[Product ID]],Products[[#Headers],[#Data]],5,FALSE)</f>
        <v>61</v>
      </c>
      <c r="S79" s="13">
        <f>Sales[[#This Row],[Quantity]]*Sales[[#This Row],[Unit Price]]</f>
        <v>2520.56</v>
      </c>
      <c r="T79" s="14">
        <f>Sales[[#This Row],[Quantity]]*Sales[[#This Row],[Unit Cost]]</f>
        <v>1708</v>
      </c>
      <c r="U79" s="13">
        <f>Sales[[#This Row],[Total Sales]]-Sales[[#This Row],[Total Cost]]</f>
        <v>812.56</v>
      </c>
    </row>
    <row r="80" spans="1:21" x14ac:dyDescent="0.25">
      <c r="A80" t="s">
        <v>88</v>
      </c>
      <c r="B80" s="2">
        <v>44330</v>
      </c>
      <c r="C80" s="2" t="str">
        <f t="shared" si="2"/>
        <v>Friday</v>
      </c>
      <c r="D80" s="2" t="str">
        <f t="shared" si="3"/>
        <v>May</v>
      </c>
      <c r="E80" s="3">
        <v>0.32910209713852279</v>
      </c>
      <c r="F80" t="s">
        <v>2092</v>
      </c>
      <c r="G80" t="s">
        <v>2304</v>
      </c>
      <c r="H80" t="s">
        <v>1011</v>
      </c>
      <c r="I80" s="1" t="s">
        <v>2469</v>
      </c>
      <c r="J80" s="1" t="s">
        <v>2458</v>
      </c>
      <c r="K80" s="1" t="s">
        <v>2448</v>
      </c>
      <c r="L80" s="1" t="s">
        <v>1012</v>
      </c>
      <c r="M80">
        <v>12684</v>
      </c>
      <c r="N80">
        <v>35</v>
      </c>
      <c r="O80" s="1" t="str">
        <f>VLOOKUP(Sales[[#This Row],[Product ID]],Products[[#Headers],[#Data],[Product ID]:[Product Name]],2,FALSE)</f>
        <v>OIC Binder Clips, Mini, 1/4" Capacity, Black</v>
      </c>
      <c r="P80" s="1" t="str">
        <f>VLOOKUP(Sales[[#This Row],[Product ID]],Products[[#Headers],[#Data],[Product ID]:[Category]],3,)</f>
        <v>Office Supplies</v>
      </c>
      <c r="Q80" s="13">
        <f>VLOOKUP(Sales[[#This Row],[Product ID]],Products[[#Headers],[#Data],[Product ID]:[Unit Price]],4,FALSE)</f>
        <v>57.27</v>
      </c>
      <c r="R80" s="14">
        <f>VLOOKUP(Sales[[#This Row],[Product ID]],Products[[#Headers],[#Data]],5,FALSE)</f>
        <v>38</v>
      </c>
      <c r="S80" s="13">
        <f>Sales[[#This Row],[Quantity]]*Sales[[#This Row],[Unit Price]]</f>
        <v>2004.45</v>
      </c>
      <c r="T80" s="14">
        <f>Sales[[#This Row],[Quantity]]*Sales[[#This Row],[Unit Cost]]</f>
        <v>1330</v>
      </c>
      <c r="U80" s="13">
        <f>Sales[[#This Row],[Total Sales]]-Sales[[#This Row],[Total Cost]]</f>
        <v>674.45</v>
      </c>
    </row>
    <row r="81" spans="1:21" x14ac:dyDescent="0.25">
      <c r="A81" t="s">
        <v>89</v>
      </c>
      <c r="B81" s="2">
        <v>44358</v>
      </c>
      <c r="C81" s="2" t="str">
        <f t="shared" si="2"/>
        <v>Friday</v>
      </c>
      <c r="D81" s="2" t="str">
        <f t="shared" si="3"/>
        <v>June</v>
      </c>
      <c r="E81" s="3">
        <v>0.22944386569190933</v>
      </c>
      <c r="F81" t="s">
        <v>2085</v>
      </c>
      <c r="G81" t="s">
        <v>2297</v>
      </c>
      <c r="H81" t="s">
        <v>1010</v>
      </c>
      <c r="I81" s="1" t="s">
        <v>2493</v>
      </c>
      <c r="J81" s="1" t="s">
        <v>2494</v>
      </c>
      <c r="K81" s="1" t="s">
        <v>2448</v>
      </c>
      <c r="L81" s="1" t="s">
        <v>1013</v>
      </c>
      <c r="M81">
        <v>12608</v>
      </c>
      <c r="N81">
        <v>81</v>
      </c>
      <c r="O81" s="1" t="str">
        <f>VLOOKUP(Sales[[#This Row],[Product ID]],Products[[#Headers],[#Data],[Product ID]:[Product Name]],2,FALSE)</f>
        <v>Logitech Mobile Speakerphone P710e - speaker phone</v>
      </c>
      <c r="P81" s="1" t="str">
        <f>VLOOKUP(Sales[[#This Row],[Product ID]],Products[[#Headers],[#Data],[Product ID]:[Category]],3,)</f>
        <v>Technology</v>
      </c>
      <c r="Q81" s="13">
        <f>VLOOKUP(Sales[[#This Row],[Product ID]],Products[[#Headers],[#Data],[Product ID]:[Unit Price]],4,FALSE)</f>
        <v>64.44</v>
      </c>
      <c r="R81" s="14">
        <f>VLOOKUP(Sales[[#This Row],[Product ID]],Products[[#Headers],[#Data]],5,FALSE)</f>
        <v>51</v>
      </c>
      <c r="S81" s="13">
        <f>Sales[[#This Row],[Quantity]]*Sales[[#This Row],[Unit Price]]</f>
        <v>5219.6399999999994</v>
      </c>
      <c r="T81" s="14">
        <f>Sales[[#This Row],[Quantity]]*Sales[[#This Row],[Unit Cost]]</f>
        <v>4131</v>
      </c>
      <c r="U81" s="13">
        <f>Sales[[#This Row],[Total Sales]]-Sales[[#This Row],[Total Cost]]</f>
        <v>1088.6399999999994</v>
      </c>
    </row>
    <row r="82" spans="1:21" x14ac:dyDescent="0.25">
      <c r="A82" t="s">
        <v>90</v>
      </c>
      <c r="B82" s="2">
        <v>44236</v>
      </c>
      <c r="C82" s="2" t="str">
        <f t="shared" si="2"/>
        <v>Tuesday</v>
      </c>
      <c r="D82" s="2" t="str">
        <f t="shared" si="3"/>
        <v>February</v>
      </c>
      <c r="E82" s="3">
        <v>0.65675169160465685</v>
      </c>
      <c r="F82" t="s">
        <v>2093</v>
      </c>
      <c r="G82" t="s">
        <v>2305</v>
      </c>
      <c r="H82" t="s">
        <v>1010</v>
      </c>
      <c r="I82" s="1" t="s">
        <v>2493</v>
      </c>
      <c r="J82" s="1" t="s">
        <v>2494</v>
      </c>
      <c r="K82" s="1" t="s">
        <v>2448</v>
      </c>
      <c r="L82" s="1" t="s">
        <v>1013</v>
      </c>
      <c r="M82">
        <v>12963</v>
      </c>
      <c r="N82">
        <v>60</v>
      </c>
      <c r="O82" s="1" t="str">
        <f>VLOOKUP(Sales[[#This Row],[Product ID]],Products[[#Headers],[#Data],[Product ID]:[Product Name]],2,FALSE)</f>
        <v>Bionaire Personal Warm Mist Humidifier/Vaporizer</v>
      </c>
      <c r="P82" s="1" t="str">
        <f>VLOOKUP(Sales[[#This Row],[Product ID]],Products[[#Headers],[#Data],[Product ID]:[Category]],3,)</f>
        <v>Office Supplies</v>
      </c>
      <c r="Q82" s="13">
        <f>VLOOKUP(Sales[[#This Row],[Product ID]],Products[[#Headers],[#Data],[Product ID]:[Unit Price]],4,FALSE)</f>
        <v>74.22</v>
      </c>
      <c r="R82" s="14">
        <f>VLOOKUP(Sales[[#This Row],[Product ID]],Products[[#Headers],[#Data]],5,FALSE)</f>
        <v>61</v>
      </c>
      <c r="S82" s="13">
        <f>Sales[[#This Row],[Quantity]]*Sales[[#This Row],[Unit Price]]</f>
        <v>4453.2</v>
      </c>
      <c r="T82" s="14">
        <f>Sales[[#This Row],[Quantity]]*Sales[[#This Row],[Unit Cost]]</f>
        <v>3660</v>
      </c>
      <c r="U82" s="13">
        <f>Sales[[#This Row],[Total Sales]]-Sales[[#This Row],[Total Cost]]</f>
        <v>793.19999999999982</v>
      </c>
    </row>
    <row r="83" spans="1:21" x14ac:dyDescent="0.25">
      <c r="A83" t="s">
        <v>91</v>
      </c>
      <c r="B83" s="2">
        <v>44239</v>
      </c>
      <c r="C83" s="2" t="str">
        <f t="shared" si="2"/>
        <v>Friday</v>
      </c>
      <c r="D83" s="2" t="str">
        <f t="shared" si="3"/>
        <v>February</v>
      </c>
      <c r="E83" s="3">
        <v>0.58348594845491908</v>
      </c>
      <c r="F83" t="s">
        <v>2044</v>
      </c>
      <c r="G83" t="s">
        <v>2256</v>
      </c>
      <c r="H83" t="s">
        <v>1010</v>
      </c>
      <c r="I83" s="1" t="s">
        <v>2463</v>
      </c>
      <c r="J83" s="1" t="s">
        <v>2450</v>
      </c>
      <c r="K83" s="1" t="s">
        <v>2448</v>
      </c>
      <c r="L83" s="1" t="s">
        <v>1012</v>
      </c>
      <c r="M83">
        <v>12176</v>
      </c>
      <c r="N83">
        <v>70</v>
      </c>
      <c r="O83" s="1" t="str">
        <f>VLOOKUP(Sales[[#This Row],[Product ID]],Products[[#Headers],[#Data],[Product ID]:[Product Name]],2,FALSE)</f>
        <v>Ampinonide</v>
      </c>
      <c r="P83" s="1" t="str">
        <f>VLOOKUP(Sales[[#This Row],[Product ID]],Products[[#Headers],[#Data],[Product ID]:[Category]],3,)</f>
        <v>Antimalarial</v>
      </c>
      <c r="Q83" s="13">
        <f>VLOOKUP(Sales[[#This Row],[Product ID]],Products[[#Headers],[#Data],[Product ID]:[Unit Price]],4,FALSE)</f>
        <v>69.12</v>
      </c>
      <c r="R83" s="14">
        <f>VLOOKUP(Sales[[#This Row],[Product ID]],Products[[#Headers],[#Data]],5,FALSE)</f>
        <v>56</v>
      </c>
      <c r="S83" s="13">
        <f>Sales[[#This Row],[Quantity]]*Sales[[#This Row],[Unit Price]]</f>
        <v>4838.4000000000005</v>
      </c>
      <c r="T83" s="14">
        <f>Sales[[#This Row],[Quantity]]*Sales[[#This Row],[Unit Cost]]</f>
        <v>3920</v>
      </c>
      <c r="U83" s="13">
        <f>Sales[[#This Row],[Total Sales]]-Sales[[#This Row],[Total Cost]]</f>
        <v>918.40000000000055</v>
      </c>
    </row>
    <row r="84" spans="1:21" x14ac:dyDescent="0.25">
      <c r="A84" t="s">
        <v>92</v>
      </c>
      <c r="B84" s="2">
        <v>44338</v>
      </c>
      <c r="C84" s="2" t="str">
        <f t="shared" si="2"/>
        <v>Saturday</v>
      </c>
      <c r="D84" s="2" t="str">
        <f t="shared" si="3"/>
        <v>May</v>
      </c>
      <c r="E84" s="3">
        <v>0.8733713218106377</v>
      </c>
      <c r="F84" t="s">
        <v>2094</v>
      </c>
      <c r="G84" t="s">
        <v>2306</v>
      </c>
      <c r="H84" t="s">
        <v>1011</v>
      </c>
      <c r="I84" s="1" t="s">
        <v>2463</v>
      </c>
      <c r="J84" s="1" t="s">
        <v>2450</v>
      </c>
      <c r="K84" s="1" t="s">
        <v>2448</v>
      </c>
      <c r="L84" s="1" t="s">
        <v>1012</v>
      </c>
      <c r="M84">
        <v>12346</v>
      </c>
      <c r="N84">
        <v>63</v>
      </c>
      <c r="O84" s="1" t="str">
        <f>VLOOKUP(Sales[[#This Row],[Product ID]],Products[[#Headers],[#Data],[Product ID]:[Product Name]],2,FALSE)</f>
        <v>Testant</v>
      </c>
      <c r="P84" s="1" t="str">
        <f>VLOOKUP(Sales[[#This Row],[Product ID]],Products[[#Headers],[#Data],[Product ID]:[Category]],3,)</f>
        <v>Mood Stabilizers</v>
      </c>
      <c r="Q84" s="13">
        <f>VLOOKUP(Sales[[#This Row],[Product ID]],Products[[#Headers],[#Data],[Product ID]:[Unit Price]],4,FALSE)</f>
        <v>92.36</v>
      </c>
      <c r="R84" s="14">
        <f>VLOOKUP(Sales[[#This Row],[Product ID]],Products[[#Headers],[#Data]],5,FALSE)</f>
        <v>64</v>
      </c>
      <c r="S84" s="13">
        <f>Sales[[#This Row],[Quantity]]*Sales[[#This Row],[Unit Price]]</f>
        <v>5818.68</v>
      </c>
      <c r="T84" s="14">
        <f>Sales[[#This Row],[Quantity]]*Sales[[#This Row],[Unit Cost]]</f>
        <v>4032</v>
      </c>
      <c r="U84" s="13">
        <f>Sales[[#This Row],[Total Sales]]-Sales[[#This Row],[Total Cost]]</f>
        <v>1786.6800000000003</v>
      </c>
    </row>
    <row r="85" spans="1:21" x14ac:dyDescent="0.25">
      <c r="A85" t="s">
        <v>93</v>
      </c>
      <c r="B85" s="2">
        <v>44094</v>
      </c>
      <c r="C85" s="2" t="str">
        <f t="shared" si="2"/>
        <v>Sunday</v>
      </c>
      <c r="D85" s="2" t="str">
        <f t="shared" si="3"/>
        <v>September</v>
      </c>
      <c r="E85" s="3">
        <v>0.89944421743746894</v>
      </c>
      <c r="F85" t="s">
        <v>2095</v>
      </c>
      <c r="G85" t="s">
        <v>2307</v>
      </c>
      <c r="H85" t="s">
        <v>1011</v>
      </c>
      <c r="I85" s="1" t="s">
        <v>2495</v>
      </c>
      <c r="J85" s="1" t="s">
        <v>2454</v>
      </c>
      <c r="K85" s="1" t="s">
        <v>2448</v>
      </c>
      <c r="L85" s="1" t="s">
        <v>1013</v>
      </c>
      <c r="M85">
        <v>12258</v>
      </c>
      <c r="N85">
        <v>98</v>
      </c>
      <c r="O85" s="1" t="str">
        <f>VLOOKUP(Sales[[#This Row],[Product ID]],Products[[#Headers],[#Data],[Product ID]:[Product Name]],2,FALSE)</f>
        <v>Imiderm Vibranovate</v>
      </c>
      <c r="P85" s="1" t="str">
        <f>VLOOKUP(Sales[[#This Row],[Product ID]],Products[[#Headers],[#Data],[Product ID]:[Category]],3,)</f>
        <v>Antipiretics</v>
      </c>
      <c r="Q85" s="13">
        <f>VLOOKUP(Sales[[#This Row],[Product ID]],Products[[#Headers],[#Data],[Product ID]:[Unit Price]],4,FALSE)</f>
        <v>56.47</v>
      </c>
      <c r="R85" s="14">
        <f>VLOOKUP(Sales[[#This Row],[Product ID]],Products[[#Headers],[#Data]],5,FALSE)</f>
        <v>44</v>
      </c>
      <c r="S85" s="13">
        <f>Sales[[#This Row],[Quantity]]*Sales[[#This Row],[Unit Price]]</f>
        <v>5534.0599999999995</v>
      </c>
      <c r="T85" s="14">
        <f>Sales[[#This Row],[Quantity]]*Sales[[#This Row],[Unit Cost]]</f>
        <v>4312</v>
      </c>
      <c r="U85" s="13">
        <f>Sales[[#This Row],[Total Sales]]-Sales[[#This Row],[Total Cost]]</f>
        <v>1222.0599999999995</v>
      </c>
    </row>
    <row r="86" spans="1:21" x14ac:dyDescent="0.25">
      <c r="A86" t="s">
        <v>94</v>
      </c>
      <c r="B86" s="2">
        <v>44187</v>
      </c>
      <c r="C86" s="2" t="str">
        <f t="shared" si="2"/>
        <v>Tuesday</v>
      </c>
      <c r="D86" s="2" t="str">
        <f t="shared" si="3"/>
        <v>December</v>
      </c>
      <c r="E86" s="3">
        <v>0.9839433763805876</v>
      </c>
      <c r="F86" t="s">
        <v>2096</v>
      </c>
      <c r="G86" t="s">
        <v>2308</v>
      </c>
      <c r="H86" t="s">
        <v>1011</v>
      </c>
      <c r="I86" s="1" t="s">
        <v>2485</v>
      </c>
      <c r="J86" s="1" t="s">
        <v>2472</v>
      </c>
      <c r="K86" s="1" t="s">
        <v>2448</v>
      </c>
      <c r="L86" s="1" t="s">
        <v>1014</v>
      </c>
      <c r="M86">
        <v>12544</v>
      </c>
      <c r="N86">
        <v>63</v>
      </c>
      <c r="O86" s="1" t="str">
        <f>VLOOKUP(Sales[[#This Row],[Product ID]],Products[[#Headers],[#Data],[Product ID]:[Product Name]],2,FALSE)</f>
        <v>Sanford Colorific Eraseable Coloring Pencils, 12 Count</v>
      </c>
      <c r="P86" s="1" t="str">
        <f>VLOOKUP(Sales[[#This Row],[Product ID]],Products[[#Headers],[#Data],[Product ID]:[Category]],3,)</f>
        <v>Office Supplies</v>
      </c>
      <c r="Q86" s="13">
        <f>VLOOKUP(Sales[[#This Row],[Product ID]],Products[[#Headers],[#Data],[Product ID]:[Unit Price]],4,FALSE)</f>
        <v>34.21</v>
      </c>
      <c r="R86" s="14">
        <f>VLOOKUP(Sales[[#This Row],[Product ID]],Products[[#Headers],[#Data]],5,FALSE)</f>
        <v>21</v>
      </c>
      <c r="S86" s="13">
        <f>Sales[[#This Row],[Quantity]]*Sales[[#This Row],[Unit Price]]</f>
        <v>2155.23</v>
      </c>
      <c r="T86" s="14">
        <f>Sales[[#This Row],[Quantity]]*Sales[[#This Row],[Unit Cost]]</f>
        <v>1323</v>
      </c>
      <c r="U86" s="13">
        <f>Sales[[#This Row],[Total Sales]]-Sales[[#This Row],[Total Cost]]</f>
        <v>832.23</v>
      </c>
    </row>
    <row r="87" spans="1:21" x14ac:dyDescent="0.25">
      <c r="A87" t="s">
        <v>95</v>
      </c>
      <c r="B87" s="2">
        <v>44352</v>
      </c>
      <c r="C87" s="2" t="str">
        <f t="shared" si="2"/>
        <v>Saturday</v>
      </c>
      <c r="D87" s="2" t="str">
        <f t="shared" si="3"/>
        <v>June</v>
      </c>
      <c r="E87" s="3">
        <v>0.39873337723415547</v>
      </c>
      <c r="F87" t="s">
        <v>2097</v>
      </c>
      <c r="G87" t="s">
        <v>2309</v>
      </c>
      <c r="H87" t="s">
        <v>1010</v>
      </c>
      <c r="I87" s="1" t="s">
        <v>2496</v>
      </c>
      <c r="J87" s="1" t="s">
        <v>2497</v>
      </c>
      <c r="K87" s="1" t="s">
        <v>2448</v>
      </c>
      <c r="L87" s="1" t="s">
        <v>1012</v>
      </c>
      <c r="M87">
        <v>12229</v>
      </c>
      <c r="N87">
        <v>27</v>
      </c>
      <c r="O87" s="1" t="str">
        <f>VLOOKUP(Sales[[#This Row],[Product ID]],Products[[#Headers],[#Data],[Product ID]:[Product Name]],2,FALSE)</f>
        <v>Docstryl Rivacin</v>
      </c>
      <c r="P87" s="1" t="str">
        <f>VLOOKUP(Sales[[#This Row],[Product ID]],Products[[#Headers],[#Data],[Product ID]:[Category]],3,)</f>
        <v>Antiseptics</v>
      </c>
      <c r="Q87" s="13">
        <f>VLOOKUP(Sales[[#This Row],[Product ID]],Products[[#Headers],[#Data],[Product ID]:[Unit Price]],4,FALSE)</f>
        <v>97.16</v>
      </c>
      <c r="R87" s="14">
        <f>VLOOKUP(Sales[[#This Row],[Product ID]],Products[[#Headers],[#Data]],5,FALSE)</f>
        <v>61</v>
      </c>
      <c r="S87" s="13">
        <f>Sales[[#This Row],[Quantity]]*Sales[[#This Row],[Unit Price]]</f>
        <v>2623.3199999999997</v>
      </c>
      <c r="T87" s="14">
        <f>Sales[[#This Row],[Quantity]]*Sales[[#This Row],[Unit Cost]]</f>
        <v>1647</v>
      </c>
      <c r="U87" s="13">
        <f>Sales[[#This Row],[Total Sales]]-Sales[[#This Row],[Total Cost]]</f>
        <v>976.31999999999971</v>
      </c>
    </row>
    <row r="88" spans="1:21" x14ac:dyDescent="0.25">
      <c r="A88" t="s">
        <v>96</v>
      </c>
      <c r="B88" s="2">
        <v>44029</v>
      </c>
      <c r="C88" s="2" t="str">
        <f t="shared" si="2"/>
        <v>Friday</v>
      </c>
      <c r="D88" s="2" t="str">
        <f t="shared" si="3"/>
        <v>July</v>
      </c>
      <c r="E88" s="3">
        <v>0.78620285923604338</v>
      </c>
      <c r="F88" t="s">
        <v>2094</v>
      </c>
      <c r="G88" t="s">
        <v>2306</v>
      </c>
      <c r="H88" t="s">
        <v>1010</v>
      </c>
      <c r="I88" s="1" t="s">
        <v>2498</v>
      </c>
      <c r="J88" s="1" t="s">
        <v>2475</v>
      </c>
      <c r="K88" s="1" t="s">
        <v>2448</v>
      </c>
      <c r="L88" s="1" t="s">
        <v>1012</v>
      </c>
      <c r="M88">
        <v>13023</v>
      </c>
      <c r="N88">
        <v>48</v>
      </c>
      <c r="O88" s="1" t="str">
        <f>VLOOKUP(Sales[[#This Row],[Product ID]],Products[[#Headers],[#Data],[Product ID]:[Product Name]],2,FALSE)</f>
        <v>Newell 32</v>
      </c>
      <c r="P88" s="1" t="str">
        <f>VLOOKUP(Sales[[#This Row],[Product ID]],Products[[#Headers],[#Data],[Product ID]:[Category]],3,)</f>
        <v>Office Supplies</v>
      </c>
      <c r="Q88" s="13">
        <f>VLOOKUP(Sales[[#This Row],[Product ID]],Products[[#Headers],[#Data],[Product ID]:[Unit Price]],4,FALSE)</f>
        <v>76.92</v>
      </c>
      <c r="R88" s="14">
        <f>VLOOKUP(Sales[[#This Row],[Product ID]],Products[[#Headers],[#Data]],5,FALSE)</f>
        <v>62</v>
      </c>
      <c r="S88" s="13">
        <f>Sales[[#This Row],[Quantity]]*Sales[[#This Row],[Unit Price]]</f>
        <v>3692.16</v>
      </c>
      <c r="T88" s="14">
        <f>Sales[[#This Row],[Quantity]]*Sales[[#This Row],[Unit Cost]]</f>
        <v>2976</v>
      </c>
      <c r="U88" s="13">
        <f>Sales[[#This Row],[Total Sales]]-Sales[[#This Row],[Total Cost]]</f>
        <v>716.15999999999985</v>
      </c>
    </row>
    <row r="89" spans="1:21" x14ac:dyDescent="0.25">
      <c r="A89" t="s">
        <v>97</v>
      </c>
      <c r="B89" s="2">
        <v>44064</v>
      </c>
      <c r="C89" s="2" t="str">
        <f t="shared" si="2"/>
        <v>Friday</v>
      </c>
      <c r="D89" s="2" t="str">
        <f t="shared" si="3"/>
        <v>August</v>
      </c>
      <c r="E89" s="3">
        <v>0.77400765745497957</v>
      </c>
      <c r="F89" t="s">
        <v>2098</v>
      </c>
      <c r="G89" t="s">
        <v>2310</v>
      </c>
      <c r="H89" t="s">
        <v>1011</v>
      </c>
      <c r="I89" s="1" t="s">
        <v>2498</v>
      </c>
      <c r="J89" s="1" t="s">
        <v>2475</v>
      </c>
      <c r="K89" s="1" t="s">
        <v>2448</v>
      </c>
      <c r="L89" s="1" t="s">
        <v>1012</v>
      </c>
      <c r="M89">
        <v>12688</v>
      </c>
      <c r="N89">
        <v>98</v>
      </c>
      <c r="O89" s="1" t="str">
        <f>VLOOKUP(Sales[[#This Row],[Product ID]],Products[[#Headers],[#Data],[Product ID]:[Product Name]],2,FALSE)</f>
        <v>Xerox 1881</v>
      </c>
      <c r="P89" s="1" t="str">
        <f>VLOOKUP(Sales[[#This Row],[Product ID]],Products[[#Headers],[#Data],[Product ID]:[Category]],3,)</f>
        <v>Office Supplies</v>
      </c>
      <c r="Q89" s="13">
        <f>VLOOKUP(Sales[[#This Row],[Product ID]],Products[[#Headers],[#Data],[Product ID]:[Unit Price]],4,FALSE)</f>
        <v>19.32</v>
      </c>
      <c r="R89" s="14">
        <f>VLOOKUP(Sales[[#This Row],[Product ID]],Products[[#Headers],[#Data]],5,FALSE)</f>
        <v>6</v>
      </c>
      <c r="S89" s="13">
        <f>Sales[[#This Row],[Quantity]]*Sales[[#This Row],[Unit Price]]</f>
        <v>1893.3600000000001</v>
      </c>
      <c r="T89" s="14">
        <f>Sales[[#This Row],[Quantity]]*Sales[[#This Row],[Unit Cost]]</f>
        <v>588</v>
      </c>
      <c r="U89" s="13">
        <f>Sales[[#This Row],[Total Sales]]-Sales[[#This Row],[Total Cost]]</f>
        <v>1305.3600000000001</v>
      </c>
    </row>
    <row r="90" spans="1:21" x14ac:dyDescent="0.25">
      <c r="A90" t="s">
        <v>98</v>
      </c>
      <c r="B90" s="2">
        <v>44364</v>
      </c>
      <c r="C90" s="2" t="str">
        <f t="shared" si="2"/>
        <v>Thursday</v>
      </c>
      <c r="D90" s="2" t="str">
        <f t="shared" si="3"/>
        <v>June</v>
      </c>
      <c r="E90" s="3">
        <v>0.80068440610103009</v>
      </c>
      <c r="F90" t="s">
        <v>2063</v>
      </c>
      <c r="G90" t="s">
        <v>2275</v>
      </c>
      <c r="H90" t="s">
        <v>1011</v>
      </c>
      <c r="I90" s="1" t="s">
        <v>2469</v>
      </c>
      <c r="J90" s="1" t="s">
        <v>2458</v>
      </c>
      <c r="K90" s="1" t="s">
        <v>2448</v>
      </c>
      <c r="L90" s="1" t="s">
        <v>1014</v>
      </c>
      <c r="M90">
        <v>12935</v>
      </c>
      <c r="N90">
        <v>40</v>
      </c>
      <c r="O90" s="1" t="str">
        <f>VLOOKUP(Sales[[#This Row],[Product ID]],Products[[#Headers],[#Data],[Product ID]:[Product Name]],2,FALSE)</f>
        <v>Chromcraft Bull-Nose Wood Round Conference Table Top, Wood Base</v>
      </c>
      <c r="P90" s="1" t="str">
        <f>VLOOKUP(Sales[[#This Row],[Product ID]],Products[[#Headers],[#Data],[Product ID]:[Category]],3,)</f>
        <v>Furniture</v>
      </c>
      <c r="Q90" s="13">
        <f>VLOOKUP(Sales[[#This Row],[Product ID]],Products[[#Headers],[#Data],[Product ID]:[Unit Price]],4,FALSE)</f>
        <v>30.2</v>
      </c>
      <c r="R90" s="14">
        <f>VLOOKUP(Sales[[#This Row],[Product ID]],Products[[#Headers],[#Data]],5,FALSE)</f>
        <v>22</v>
      </c>
      <c r="S90" s="13">
        <f>Sales[[#This Row],[Quantity]]*Sales[[#This Row],[Unit Price]]</f>
        <v>1208</v>
      </c>
      <c r="T90" s="14">
        <f>Sales[[#This Row],[Quantity]]*Sales[[#This Row],[Unit Cost]]</f>
        <v>880</v>
      </c>
      <c r="U90" s="13">
        <f>Sales[[#This Row],[Total Sales]]-Sales[[#This Row],[Total Cost]]</f>
        <v>328</v>
      </c>
    </row>
    <row r="91" spans="1:21" x14ac:dyDescent="0.25">
      <c r="A91" t="s">
        <v>99</v>
      </c>
      <c r="B91" s="2">
        <v>44323</v>
      </c>
      <c r="C91" s="2" t="str">
        <f t="shared" si="2"/>
        <v>Friday</v>
      </c>
      <c r="D91" s="2" t="str">
        <f t="shared" si="3"/>
        <v>May</v>
      </c>
      <c r="E91" s="3">
        <v>0.80366113046017917</v>
      </c>
      <c r="F91" t="s">
        <v>2099</v>
      </c>
      <c r="G91" t="s">
        <v>2311</v>
      </c>
      <c r="H91" t="s">
        <v>1011</v>
      </c>
      <c r="I91" s="1" t="s">
        <v>2449</v>
      </c>
      <c r="J91" s="1" t="s">
        <v>2450</v>
      </c>
      <c r="K91" s="1" t="s">
        <v>2448</v>
      </c>
      <c r="L91" s="1" t="s">
        <v>1013</v>
      </c>
      <c r="M91">
        <v>12191</v>
      </c>
      <c r="N91">
        <v>91</v>
      </c>
      <c r="O91" s="1" t="str">
        <f>VLOOKUP(Sales[[#This Row],[Product ID]],Products[[#Headers],[#Data],[Product ID]:[Product Name]],2,FALSE)</f>
        <v>Atomorelin</v>
      </c>
      <c r="P91" s="1" t="str">
        <f>VLOOKUP(Sales[[#This Row],[Product ID]],Products[[#Headers],[#Data],[Product ID]:[Category]],3,)</f>
        <v>Analgesics</v>
      </c>
      <c r="Q91" s="13">
        <f>VLOOKUP(Sales[[#This Row],[Product ID]],Products[[#Headers],[#Data],[Product ID]:[Unit Price]],4,FALSE)</f>
        <v>89.6</v>
      </c>
      <c r="R91" s="14">
        <f>VLOOKUP(Sales[[#This Row],[Product ID]],Products[[#Headers],[#Data]],5,FALSE)</f>
        <v>68</v>
      </c>
      <c r="S91" s="13">
        <f>Sales[[#This Row],[Quantity]]*Sales[[#This Row],[Unit Price]]</f>
        <v>8153.5999999999995</v>
      </c>
      <c r="T91" s="14">
        <f>Sales[[#This Row],[Quantity]]*Sales[[#This Row],[Unit Cost]]</f>
        <v>6188</v>
      </c>
      <c r="U91" s="13">
        <f>Sales[[#This Row],[Total Sales]]-Sales[[#This Row],[Total Cost]]</f>
        <v>1965.5999999999995</v>
      </c>
    </row>
    <row r="92" spans="1:21" x14ac:dyDescent="0.25">
      <c r="A92" t="s">
        <v>100</v>
      </c>
      <c r="B92" s="2">
        <v>44001</v>
      </c>
      <c r="C92" s="2" t="str">
        <f t="shared" si="2"/>
        <v>Friday</v>
      </c>
      <c r="D92" s="2" t="str">
        <f t="shared" si="3"/>
        <v>June</v>
      </c>
      <c r="E92" s="3">
        <v>6.7771651472791405E-2</v>
      </c>
      <c r="F92" t="s">
        <v>2100</v>
      </c>
      <c r="G92" t="s">
        <v>2312</v>
      </c>
      <c r="H92" t="s">
        <v>1010</v>
      </c>
      <c r="I92" s="1" t="s">
        <v>2449</v>
      </c>
      <c r="J92" s="1" t="s">
        <v>2450</v>
      </c>
      <c r="K92" s="1" t="s">
        <v>2448</v>
      </c>
      <c r="L92" s="1" t="s">
        <v>1013</v>
      </c>
      <c r="M92">
        <v>12672</v>
      </c>
      <c r="N92">
        <v>63</v>
      </c>
      <c r="O92" s="1" t="str">
        <f>VLOOKUP(Sales[[#This Row],[Product ID]],Products[[#Headers],[#Data],[Product ID]:[Product Name]],2,FALSE)</f>
        <v>File Shuttle II and Handi-File, Black</v>
      </c>
      <c r="P92" s="1" t="str">
        <f>VLOOKUP(Sales[[#This Row],[Product ID]],Products[[#Headers],[#Data],[Product ID]:[Category]],3,)</f>
        <v>Office Supplies</v>
      </c>
      <c r="Q92" s="13">
        <f>VLOOKUP(Sales[[#This Row],[Product ID]],Products[[#Headers],[#Data],[Product ID]:[Unit Price]],4,FALSE)</f>
        <v>73.05</v>
      </c>
      <c r="R92" s="14">
        <f>VLOOKUP(Sales[[#This Row],[Product ID]],Products[[#Headers],[#Data]],5,FALSE)</f>
        <v>65</v>
      </c>
      <c r="S92" s="13">
        <f>Sales[[#This Row],[Quantity]]*Sales[[#This Row],[Unit Price]]</f>
        <v>4602.1499999999996</v>
      </c>
      <c r="T92" s="14">
        <f>Sales[[#This Row],[Quantity]]*Sales[[#This Row],[Unit Cost]]</f>
        <v>4095</v>
      </c>
      <c r="U92" s="13">
        <f>Sales[[#This Row],[Total Sales]]-Sales[[#This Row],[Total Cost]]</f>
        <v>507.14999999999964</v>
      </c>
    </row>
    <row r="93" spans="1:21" x14ac:dyDescent="0.25">
      <c r="A93" t="s">
        <v>101</v>
      </c>
      <c r="B93" s="2">
        <v>44175</v>
      </c>
      <c r="C93" s="2" t="str">
        <f t="shared" si="2"/>
        <v>Thursday</v>
      </c>
      <c r="D93" s="2" t="str">
        <f t="shared" si="3"/>
        <v>December</v>
      </c>
      <c r="E93" s="3">
        <v>0.16345188255446863</v>
      </c>
      <c r="F93" t="s">
        <v>2064</v>
      </c>
      <c r="G93" t="s">
        <v>2276</v>
      </c>
      <c r="H93" t="s">
        <v>1010</v>
      </c>
      <c r="I93" s="1" t="s">
        <v>2449</v>
      </c>
      <c r="J93" s="1" t="s">
        <v>2450</v>
      </c>
      <c r="K93" s="1" t="s">
        <v>2448</v>
      </c>
      <c r="L93" s="1" t="s">
        <v>1013</v>
      </c>
      <c r="M93">
        <v>13019</v>
      </c>
      <c r="N93">
        <v>52</v>
      </c>
      <c r="O93" s="1" t="str">
        <f>VLOOKUP(Sales[[#This Row],[Product ID]],Products[[#Headers],[#Data],[Product ID]:[Product Name]],2,FALSE)</f>
        <v>Eldon Stackable Tray, Side-Load, Legal, Smoke</v>
      </c>
      <c r="P93" s="1" t="str">
        <f>VLOOKUP(Sales[[#This Row],[Product ID]],Products[[#Headers],[#Data],[Product ID]:[Category]],3,)</f>
        <v>Furniture</v>
      </c>
      <c r="Q93" s="13">
        <f>VLOOKUP(Sales[[#This Row],[Product ID]],Products[[#Headers],[#Data],[Product ID]:[Unit Price]],4,FALSE)</f>
        <v>45.58</v>
      </c>
      <c r="R93" s="14">
        <f>VLOOKUP(Sales[[#This Row],[Product ID]],Products[[#Headers],[#Data]],5,FALSE)</f>
        <v>27</v>
      </c>
      <c r="S93" s="13">
        <f>Sales[[#This Row],[Quantity]]*Sales[[#This Row],[Unit Price]]</f>
        <v>2370.16</v>
      </c>
      <c r="T93" s="14">
        <f>Sales[[#This Row],[Quantity]]*Sales[[#This Row],[Unit Cost]]</f>
        <v>1404</v>
      </c>
      <c r="U93" s="13">
        <f>Sales[[#This Row],[Total Sales]]-Sales[[#This Row],[Total Cost]]</f>
        <v>966.15999999999985</v>
      </c>
    </row>
    <row r="94" spans="1:21" x14ac:dyDescent="0.25">
      <c r="A94" t="s">
        <v>102</v>
      </c>
      <c r="B94" s="2">
        <v>44136</v>
      </c>
      <c r="C94" s="2" t="str">
        <f t="shared" si="2"/>
        <v>Sunday</v>
      </c>
      <c r="D94" s="2" t="str">
        <f t="shared" si="3"/>
        <v>November</v>
      </c>
      <c r="E94" s="3">
        <v>0.99336466306284843</v>
      </c>
      <c r="F94" t="s">
        <v>2101</v>
      </c>
      <c r="G94" t="s">
        <v>2313</v>
      </c>
      <c r="H94" t="s">
        <v>1010</v>
      </c>
      <c r="I94" s="1" t="s">
        <v>2499</v>
      </c>
      <c r="J94" s="1" t="s">
        <v>2475</v>
      </c>
      <c r="K94" s="1" t="s">
        <v>2448</v>
      </c>
      <c r="L94" s="1" t="s">
        <v>1012</v>
      </c>
      <c r="M94">
        <v>12370</v>
      </c>
      <c r="N94">
        <v>70</v>
      </c>
      <c r="O94" s="1" t="str">
        <f>VLOOKUP(Sales[[#This Row],[Product ID]],Products[[#Headers],[#Data],[Product ID]:[Product Name]],2,FALSE)</f>
        <v>Zonitonin</v>
      </c>
      <c r="P94" s="1" t="str">
        <f>VLOOKUP(Sales[[#This Row],[Product ID]],Products[[#Headers],[#Data],[Product ID]:[Category]],3,)</f>
        <v>Antiseptics</v>
      </c>
      <c r="Q94" s="13">
        <f>VLOOKUP(Sales[[#This Row],[Product ID]],Products[[#Headers],[#Data],[Product ID]:[Unit Price]],4,FALSE)</f>
        <v>17.41</v>
      </c>
      <c r="R94" s="14">
        <f>VLOOKUP(Sales[[#This Row],[Product ID]],Products[[#Headers],[#Data]],5,FALSE)</f>
        <v>9</v>
      </c>
      <c r="S94" s="13">
        <f>Sales[[#This Row],[Quantity]]*Sales[[#This Row],[Unit Price]]</f>
        <v>1218.7</v>
      </c>
      <c r="T94" s="14">
        <f>Sales[[#This Row],[Quantity]]*Sales[[#This Row],[Unit Cost]]</f>
        <v>630</v>
      </c>
      <c r="U94" s="13">
        <f>Sales[[#This Row],[Total Sales]]-Sales[[#This Row],[Total Cost]]</f>
        <v>588.70000000000005</v>
      </c>
    </row>
    <row r="95" spans="1:21" x14ac:dyDescent="0.25">
      <c r="A95" t="s">
        <v>103</v>
      </c>
      <c r="B95" s="2">
        <v>44028</v>
      </c>
      <c r="C95" s="2" t="str">
        <f t="shared" si="2"/>
        <v>Thursday</v>
      </c>
      <c r="D95" s="2" t="str">
        <f t="shared" si="3"/>
        <v>July</v>
      </c>
      <c r="E95" s="3">
        <v>0.43513617988674169</v>
      </c>
      <c r="F95" t="s">
        <v>2092</v>
      </c>
      <c r="G95" t="s">
        <v>2304</v>
      </c>
      <c r="H95" t="s">
        <v>1011</v>
      </c>
      <c r="I95" s="1" t="s">
        <v>2499</v>
      </c>
      <c r="J95" s="1" t="s">
        <v>2475</v>
      </c>
      <c r="K95" s="1" t="s">
        <v>2448</v>
      </c>
      <c r="L95" s="1" t="s">
        <v>1012</v>
      </c>
      <c r="M95">
        <v>12156</v>
      </c>
      <c r="N95">
        <v>68</v>
      </c>
      <c r="O95" s="1" t="str">
        <f>VLOOKUP(Sales[[#This Row],[Product ID]],Products[[#Headers],[#Data],[Product ID]:[Product Name]],2,FALSE)</f>
        <v>Agalsiline</v>
      </c>
      <c r="P95" s="1" t="str">
        <f>VLOOKUP(Sales[[#This Row],[Product ID]],Products[[#Headers],[#Data],[Product ID]:[Category]],3,)</f>
        <v>Mood Stabilizers</v>
      </c>
      <c r="Q95" s="13">
        <f>VLOOKUP(Sales[[#This Row],[Product ID]],Products[[#Headers],[#Data],[Product ID]:[Unit Price]],4,FALSE)</f>
        <v>33.200000000000003</v>
      </c>
      <c r="R95" s="14">
        <f>VLOOKUP(Sales[[#This Row],[Product ID]],Products[[#Headers],[#Data]],5,FALSE)</f>
        <v>27</v>
      </c>
      <c r="S95" s="13">
        <f>Sales[[#This Row],[Quantity]]*Sales[[#This Row],[Unit Price]]</f>
        <v>2257.6000000000004</v>
      </c>
      <c r="T95" s="14">
        <f>Sales[[#This Row],[Quantity]]*Sales[[#This Row],[Unit Cost]]</f>
        <v>1836</v>
      </c>
      <c r="U95" s="13">
        <f>Sales[[#This Row],[Total Sales]]-Sales[[#This Row],[Total Cost]]</f>
        <v>421.60000000000036</v>
      </c>
    </row>
    <row r="96" spans="1:21" x14ac:dyDescent="0.25">
      <c r="A96" t="s">
        <v>104</v>
      </c>
      <c r="B96" s="2">
        <v>44210</v>
      </c>
      <c r="C96" s="2" t="str">
        <f t="shared" si="2"/>
        <v>Thursday</v>
      </c>
      <c r="D96" s="2" t="str">
        <f t="shared" si="3"/>
        <v>January</v>
      </c>
      <c r="E96" s="3">
        <v>0.88766860507415113</v>
      </c>
      <c r="F96" t="s">
        <v>2102</v>
      </c>
      <c r="G96" t="s">
        <v>2314</v>
      </c>
      <c r="H96" t="s">
        <v>1011</v>
      </c>
      <c r="I96" s="1" t="s">
        <v>2499</v>
      </c>
      <c r="J96" s="1" t="s">
        <v>2475</v>
      </c>
      <c r="K96" s="1" t="s">
        <v>2448</v>
      </c>
      <c r="L96" s="1" t="s">
        <v>1012</v>
      </c>
      <c r="M96">
        <v>12337</v>
      </c>
      <c r="N96">
        <v>57</v>
      </c>
      <c r="O96" s="1" t="str">
        <f>VLOOKUP(Sales[[#This Row],[Product ID]],Products[[#Headers],[#Data],[Product ID]:[Product Name]],2,FALSE)</f>
        <v>Sumanazole</v>
      </c>
      <c r="P96" s="1" t="str">
        <f>VLOOKUP(Sales[[#This Row],[Product ID]],Products[[#Headers],[#Data],[Product ID]:[Category]],3,)</f>
        <v>Analgesics</v>
      </c>
      <c r="Q96" s="13">
        <f>VLOOKUP(Sales[[#This Row],[Product ID]],Products[[#Headers],[#Data],[Product ID]:[Unit Price]],4,FALSE)</f>
        <v>25.9</v>
      </c>
      <c r="R96" s="14">
        <f>VLOOKUP(Sales[[#This Row],[Product ID]],Products[[#Headers],[#Data]],5,FALSE)</f>
        <v>8</v>
      </c>
      <c r="S96" s="13">
        <f>Sales[[#This Row],[Quantity]]*Sales[[#This Row],[Unit Price]]</f>
        <v>1476.3</v>
      </c>
      <c r="T96" s="14">
        <f>Sales[[#This Row],[Quantity]]*Sales[[#This Row],[Unit Cost]]</f>
        <v>456</v>
      </c>
      <c r="U96" s="13">
        <f>Sales[[#This Row],[Total Sales]]-Sales[[#This Row],[Total Cost]]</f>
        <v>1020.3</v>
      </c>
    </row>
    <row r="97" spans="1:21" x14ac:dyDescent="0.25">
      <c r="A97" t="s">
        <v>105</v>
      </c>
      <c r="B97" s="2">
        <v>44215</v>
      </c>
      <c r="C97" s="2" t="str">
        <f t="shared" si="2"/>
        <v>Tuesday</v>
      </c>
      <c r="D97" s="2" t="str">
        <f t="shared" si="3"/>
        <v>January</v>
      </c>
      <c r="E97" s="3">
        <v>0.741068889346021</v>
      </c>
      <c r="F97" t="s">
        <v>2103</v>
      </c>
      <c r="G97" t="s">
        <v>2315</v>
      </c>
      <c r="H97" t="s">
        <v>1010</v>
      </c>
      <c r="I97" s="1" t="s">
        <v>2500</v>
      </c>
      <c r="J97" s="1" t="s">
        <v>2501</v>
      </c>
      <c r="K97" s="1" t="s">
        <v>2448</v>
      </c>
      <c r="L97" s="1" t="s">
        <v>1014</v>
      </c>
      <c r="M97">
        <v>12150</v>
      </c>
      <c r="N97">
        <v>100</v>
      </c>
      <c r="O97" s="1" t="str">
        <f>VLOOKUP(Sales[[#This Row],[Product ID]],Products[[#Headers],[#Data],[Product ID]:[Product Name]],2,FALSE)</f>
        <v>Adriafinil Ehtymara</v>
      </c>
      <c r="P97" s="1" t="str">
        <f>VLOOKUP(Sales[[#This Row],[Product ID]],Products[[#Headers],[#Data],[Product ID]:[Category]],3,)</f>
        <v>Antiseptics</v>
      </c>
      <c r="Q97" s="13">
        <f>VLOOKUP(Sales[[#This Row],[Product ID]],Products[[#Headers],[#Data],[Product ID]:[Unit Price]],4,FALSE)</f>
        <v>68.930000000000007</v>
      </c>
      <c r="R97" s="14">
        <f>VLOOKUP(Sales[[#This Row],[Product ID]],Products[[#Headers],[#Data]],5,FALSE)</f>
        <v>50</v>
      </c>
      <c r="S97" s="13">
        <f>Sales[[#This Row],[Quantity]]*Sales[[#This Row],[Unit Price]]</f>
        <v>6893.0000000000009</v>
      </c>
      <c r="T97" s="14">
        <f>Sales[[#This Row],[Quantity]]*Sales[[#This Row],[Unit Cost]]</f>
        <v>5000</v>
      </c>
      <c r="U97" s="13">
        <f>Sales[[#This Row],[Total Sales]]-Sales[[#This Row],[Total Cost]]</f>
        <v>1893.0000000000009</v>
      </c>
    </row>
    <row r="98" spans="1:21" x14ac:dyDescent="0.25">
      <c r="A98" t="s">
        <v>106</v>
      </c>
      <c r="B98" s="2">
        <v>44156</v>
      </c>
      <c r="C98" s="2" t="str">
        <f t="shared" si="2"/>
        <v>Saturday</v>
      </c>
      <c r="D98" s="2" t="str">
        <f t="shared" si="3"/>
        <v>November</v>
      </c>
      <c r="E98" s="3">
        <v>0.5537390929039937</v>
      </c>
      <c r="F98" t="s">
        <v>2104</v>
      </c>
      <c r="G98" t="s">
        <v>2316</v>
      </c>
      <c r="H98" t="s">
        <v>1011</v>
      </c>
      <c r="I98" s="1" t="s">
        <v>2482</v>
      </c>
      <c r="J98" s="1" t="s">
        <v>2483</v>
      </c>
      <c r="K98" s="1" t="s">
        <v>2448</v>
      </c>
      <c r="L98" s="1" t="s">
        <v>1014</v>
      </c>
      <c r="M98">
        <v>12272</v>
      </c>
      <c r="N98">
        <v>74</v>
      </c>
      <c r="O98" s="1" t="str">
        <f>VLOOKUP(Sales[[#This Row],[Product ID]],Products[[#Headers],[#Data],[Product ID]:[Product Name]],2,FALSE)</f>
        <v>Kinovatol</v>
      </c>
      <c r="P98" s="1" t="str">
        <f>VLOOKUP(Sales[[#This Row],[Product ID]],Products[[#Headers],[#Data],[Product ID]:[Category]],3,)</f>
        <v>Analgesics</v>
      </c>
      <c r="Q98" s="13">
        <f>VLOOKUP(Sales[[#This Row],[Product ID]],Products[[#Headers],[#Data],[Product ID]:[Unit Price]],4,FALSE)</f>
        <v>51.91</v>
      </c>
      <c r="R98" s="14">
        <f>VLOOKUP(Sales[[#This Row],[Product ID]],Products[[#Headers],[#Data]],5,FALSE)</f>
        <v>30</v>
      </c>
      <c r="S98" s="13">
        <f>Sales[[#This Row],[Quantity]]*Sales[[#This Row],[Unit Price]]</f>
        <v>3841.3399999999997</v>
      </c>
      <c r="T98" s="14">
        <f>Sales[[#This Row],[Quantity]]*Sales[[#This Row],[Unit Cost]]</f>
        <v>2220</v>
      </c>
      <c r="U98" s="13">
        <f>Sales[[#This Row],[Total Sales]]-Sales[[#This Row],[Total Cost]]</f>
        <v>1621.3399999999997</v>
      </c>
    </row>
    <row r="99" spans="1:21" x14ac:dyDescent="0.25">
      <c r="A99" t="s">
        <v>107</v>
      </c>
      <c r="B99" s="2">
        <v>44222</v>
      </c>
      <c r="C99" s="2" t="str">
        <f t="shared" si="2"/>
        <v>Tuesday</v>
      </c>
      <c r="D99" s="2" t="str">
        <f t="shared" si="3"/>
        <v>January</v>
      </c>
      <c r="E99" s="3">
        <v>0.56183454427732626</v>
      </c>
      <c r="F99" t="s">
        <v>2105</v>
      </c>
      <c r="G99" t="s">
        <v>2317</v>
      </c>
      <c r="H99" t="s">
        <v>1010</v>
      </c>
      <c r="I99" s="1" t="s">
        <v>2463</v>
      </c>
      <c r="J99" s="1" t="s">
        <v>2450</v>
      </c>
      <c r="K99" s="1" t="s">
        <v>2448</v>
      </c>
      <c r="L99" s="1" t="s">
        <v>1012</v>
      </c>
      <c r="M99">
        <v>12649</v>
      </c>
      <c r="N99">
        <v>39</v>
      </c>
      <c r="O99" s="1" t="str">
        <f>VLOOKUP(Sales[[#This Row],[Product ID]],Products[[#Headers],[#Data],[Product ID]:[Product Name]],2,FALSE)</f>
        <v>Floodlight Indoor Halogen Bulbs, 1 Bulb per Pack, 60 Watts</v>
      </c>
      <c r="P99" s="1" t="str">
        <f>VLOOKUP(Sales[[#This Row],[Product ID]],Products[[#Headers],[#Data],[Product ID]:[Category]],3,)</f>
        <v>Furniture</v>
      </c>
      <c r="Q99" s="13">
        <f>VLOOKUP(Sales[[#This Row],[Product ID]],Products[[#Headers],[#Data],[Product ID]:[Unit Price]],4,FALSE)</f>
        <v>51.47</v>
      </c>
      <c r="R99" s="14">
        <f>VLOOKUP(Sales[[#This Row],[Product ID]],Products[[#Headers],[#Data]],5,FALSE)</f>
        <v>43</v>
      </c>
      <c r="S99" s="13">
        <f>Sales[[#This Row],[Quantity]]*Sales[[#This Row],[Unit Price]]</f>
        <v>2007.33</v>
      </c>
      <c r="T99" s="14">
        <f>Sales[[#This Row],[Quantity]]*Sales[[#This Row],[Unit Cost]]</f>
        <v>1677</v>
      </c>
      <c r="U99" s="13">
        <f>Sales[[#This Row],[Total Sales]]-Sales[[#This Row],[Total Cost]]</f>
        <v>330.32999999999993</v>
      </c>
    </row>
    <row r="100" spans="1:21" x14ac:dyDescent="0.25">
      <c r="A100" t="s">
        <v>108</v>
      </c>
      <c r="B100" s="2">
        <v>44117</v>
      </c>
      <c r="C100" s="2" t="str">
        <f t="shared" si="2"/>
        <v>Tuesday</v>
      </c>
      <c r="D100" s="2" t="str">
        <f t="shared" si="3"/>
        <v>October</v>
      </c>
      <c r="E100" s="3">
        <v>0.10636621649194966</v>
      </c>
      <c r="F100" t="s">
        <v>2106</v>
      </c>
      <c r="G100" t="s">
        <v>2318</v>
      </c>
      <c r="H100" t="s">
        <v>1010</v>
      </c>
      <c r="I100" s="1" t="s">
        <v>2502</v>
      </c>
      <c r="J100" s="1" t="s">
        <v>2475</v>
      </c>
      <c r="K100" s="1" t="s">
        <v>2448</v>
      </c>
      <c r="L100" s="1" t="s">
        <v>1013</v>
      </c>
      <c r="M100">
        <v>12407</v>
      </c>
      <c r="N100">
        <v>70</v>
      </c>
      <c r="O100" s="1" t="str">
        <f>VLOOKUP(Sales[[#This Row],[Product ID]],Products[[#Headers],[#Data],[Product ID]:[Product Name]],2,FALSE)</f>
        <v>Easy-staple paper</v>
      </c>
      <c r="P100" s="1" t="str">
        <f>VLOOKUP(Sales[[#This Row],[Product ID]],Products[[#Headers],[#Data],[Product ID]:[Category]],3,)</f>
        <v>Office Supplies</v>
      </c>
      <c r="Q100" s="13">
        <f>VLOOKUP(Sales[[#This Row],[Product ID]],Products[[#Headers],[#Data],[Product ID]:[Unit Price]],4,FALSE)</f>
        <v>12.03</v>
      </c>
      <c r="R100" s="14">
        <f>VLOOKUP(Sales[[#This Row],[Product ID]],Products[[#Headers],[#Data]],5,FALSE)</f>
        <v>9</v>
      </c>
      <c r="S100" s="13">
        <f>Sales[[#This Row],[Quantity]]*Sales[[#This Row],[Unit Price]]</f>
        <v>842.09999999999991</v>
      </c>
      <c r="T100" s="14">
        <f>Sales[[#This Row],[Quantity]]*Sales[[#This Row],[Unit Cost]]</f>
        <v>630</v>
      </c>
      <c r="U100" s="13">
        <f>Sales[[#This Row],[Total Sales]]-Sales[[#This Row],[Total Cost]]</f>
        <v>212.09999999999991</v>
      </c>
    </row>
    <row r="101" spans="1:21" x14ac:dyDescent="0.25">
      <c r="A101" t="s">
        <v>109</v>
      </c>
      <c r="B101" s="2">
        <v>44147</v>
      </c>
      <c r="C101" s="2" t="str">
        <f t="shared" si="2"/>
        <v>Thursday</v>
      </c>
      <c r="D101" s="2" t="str">
        <f t="shared" si="3"/>
        <v>November</v>
      </c>
      <c r="E101" s="3">
        <v>0.12200941110053543</v>
      </c>
      <c r="F101" t="s">
        <v>2071</v>
      </c>
      <c r="G101" t="s">
        <v>2283</v>
      </c>
      <c r="H101" t="s">
        <v>1010</v>
      </c>
      <c r="I101" s="1" t="s">
        <v>2485</v>
      </c>
      <c r="J101" s="1" t="s">
        <v>2472</v>
      </c>
      <c r="K101" s="1" t="s">
        <v>2448</v>
      </c>
      <c r="L101" s="1" t="s">
        <v>1014</v>
      </c>
      <c r="M101">
        <v>12256</v>
      </c>
      <c r="N101">
        <v>28</v>
      </c>
      <c r="O101" s="1" t="str">
        <f>VLOOKUP(Sales[[#This Row],[Product ID]],Products[[#Headers],[#Data],[Product ID]:[Product Name]],2,FALSE)</f>
        <v>Ibruferon</v>
      </c>
      <c r="P101" s="1" t="str">
        <f>VLOOKUP(Sales[[#This Row],[Product ID]],Products[[#Headers],[#Data],[Product ID]:[Category]],3,)</f>
        <v>Antiseptics</v>
      </c>
      <c r="Q101" s="13">
        <f>VLOOKUP(Sales[[#This Row],[Product ID]],Products[[#Headers],[#Data],[Product ID]:[Unit Price]],4,FALSE)</f>
        <v>99.96</v>
      </c>
      <c r="R101" s="14">
        <f>VLOOKUP(Sales[[#This Row],[Product ID]],Products[[#Headers],[#Data]],5,FALSE)</f>
        <v>68</v>
      </c>
      <c r="S101" s="13">
        <f>Sales[[#This Row],[Quantity]]*Sales[[#This Row],[Unit Price]]</f>
        <v>2798.8799999999997</v>
      </c>
      <c r="T101" s="14">
        <f>Sales[[#This Row],[Quantity]]*Sales[[#This Row],[Unit Cost]]</f>
        <v>1904</v>
      </c>
      <c r="U101" s="13">
        <f>Sales[[#This Row],[Total Sales]]-Sales[[#This Row],[Total Cost]]</f>
        <v>894.87999999999965</v>
      </c>
    </row>
    <row r="102" spans="1:21" x14ac:dyDescent="0.25">
      <c r="A102" t="s">
        <v>110</v>
      </c>
      <c r="B102" s="2">
        <v>44004</v>
      </c>
      <c r="C102" s="2" t="str">
        <f t="shared" si="2"/>
        <v>Monday</v>
      </c>
      <c r="D102" s="2" t="str">
        <f t="shared" si="3"/>
        <v>June</v>
      </c>
      <c r="E102" s="3">
        <v>0.81360955262137358</v>
      </c>
      <c r="F102" t="s">
        <v>2045</v>
      </c>
      <c r="G102" t="s">
        <v>2257</v>
      </c>
      <c r="H102" t="s">
        <v>1010</v>
      </c>
      <c r="I102" s="1" t="s">
        <v>2485</v>
      </c>
      <c r="J102" s="1" t="s">
        <v>2472</v>
      </c>
      <c r="K102" s="1" t="s">
        <v>2448</v>
      </c>
      <c r="L102" s="1" t="s">
        <v>1014</v>
      </c>
      <c r="M102">
        <v>12422</v>
      </c>
      <c r="N102">
        <v>19</v>
      </c>
      <c r="O102" s="1" t="str">
        <f>VLOOKUP(Sales[[#This Row],[Product ID]],Products[[#Headers],[#Data],[Product ID]:[Product Name]],2,FALSE)</f>
        <v>C-Line Peel &amp; Stick Add-On Filing Pockets, 8-3/4 x 5-1/8, 10/Pack</v>
      </c>
      <c r="P102" s="1" t="str">
        <f>VLOOKUP(Sales[[#This Row],[Product ID]],Products[[#Headers],[#Data],[Product ID]:[Category]],3,)</f>
        <v>Office Supplies</v>
      </c>
      <c r="Q102" s="13">
        <f>VLOOKUP(Sales[[#This Row],[Product ID]],Products[[#Headers],[#Data],[Product ID]:[Unit Price]],4,FALSE)</f>
        <v>48.51</v>
      </c>
      <c r="R102" s="14">
        <f>VLOOKUP(Sales[[#This Row],[Product ID]],Products[[#Headers],[#Data]],5,FALSE)</f>
        <v>31</v>
      </c>
      <c r="S102" s="13">
        <f>Sales[[#This Row],[Quantity]]*Sales[[#This Row],[Unit Price]]</f>
        <v>921.68999999999994</v>
      </c>
      <c r="T102" s="14">
        <f>Sales[[#This Row],[Quantity]]*Sales[[#This Row],[Unit Cost]]</f>
        <v>589</v>
      </c>
      <c r="U102" s="13">
        <f>Sales[[#This Row],[Total Sales]]-Sales[[#This Row],[Total Cost]]</f>
        <v>332.68999999999994</v>
      </c>
    </row>
    <row r="103" spans="1:21" x14ac:dyDescent="0.25">
      <c r="A103" t="s">
        <v>111</v>
      </c>
      <c r="B103" s="2">
        <v>44244</v>
      </c>
      <c r="C103" s="2" t="str">
        <f t="shared" si="2"/>
        <v>Wednesday</v>
      </c>
      <c r="D103" s="2" t="str">
        <f t="shared" si="3"/>
        <v>February</v>
      </c>
      <c r="E103" s="3">
        <v>0.66365982908363241</v>
      </c>
      <c r="F103" t="s">
        <v>2107</v>
      </c>
      <c r="G103" t="s">
        <v>2319</v>
      </c>
      <c r="H103" t="s">
        <v>1010</v>
      </c>
      <c r="I103" s="1" t="s">
        <v>2485</v>
      </c>
      <c r="J103" s="1" t="s">
        <v>2472</v>
      </c>
      <c r="K103" s="1" t="s">
        <v>2448</v>
      </c>
      <c r="L103" s="1" t="s">
        <v>1014</v>
      </c>
      <c r="M103">
        <v>12966</v>
      </c>
      <c r="N103">
        <v>58</v>
      </c>
      <c r="O103" s="1" t="str">
        <f>VLOOKUP(Sales[[#This Row],[Product ID]],Products[[#Headers],[#Data],[Product ID]:[Product Name]],2,FALSE)</f>
        <v>Howard Miller 13" Diameter Pewter Finish Round Wall Clock</v>
      </c>
      <c r="P103" s="1" t="str">
        <f>VLOOKUP(Sales[[#This Row],[Product ID]],Products[[#Headers],[#Data],[Product ID]:[Category]],3,)</f>
        <v>Furniture</v>
      </c>
      <c r="Q103" s="13">
        <f>VLOOKUP(Sales[[#This Row],[Product ID]],Products[[#Headers],[#Data],[Product ID]:[Unit Price]],4,FALSE)</f>
        <v>11.85</v>
      </c>
      <c r="R103" s="14">
        <f>VLOOKUP(Sales[[#This Row],[Product ID]],Products[[#Headers],[#Data]],5,FALSE)</f>
        <v>9</v>
      </c>
      <c r="S103" s="13">
        <f>Sales[[#This Row],[Quantity]]*Sales[[#This Row],[Unit Price]]</f>
        <v>687.3</v>
      </c>
      <c r="T103" s="14">
        <f>Sales[[#This Row],[Quantity]]*Sales[[#This Row],[Unit Cost]]</f>
        <v>522</v>
      </c>
      <c r="U103" s="13">
        <f>Sales[[#This Row],[Total Sales]]-Sales[[#This Row],[Total Cost]]</f>
        <v>165.29999999999995</v>
      </c>
    </row>
    <row r="104" spans="1:21" x14ac:dyDescent="0.25">
      <c r="A104" t="s">
        <v>112</v>
      </c>
      <c r="B104" s="2">
        <v>44142</v>
      </c>
      <c r="C104" s="2" t="str">
        <f t="shared" si="2"/>
        <v>Saturday</v>
      </c>
      <c r="D104" s="2" t="str">
        <f t="shared" si="3"/>
        <v>November</v>
      </c>
      <c r="E104" s="3">
        <v>0.38260064294990848</v>
      </c>
      <c r="F104" t="s">
        <v>2108</v>
      </c>
      <c r="G104" t="s">
        <v>2320</v>
      </c>
      <c r="H104" t="s">
        <v>1011</v>
      </c>
      <c r="I104" s="1" t="s">
        <v>2498</v>
      </c>
      <c r="J104" s="1" t="s">
        <v>2475</v>
      </c>
      <c r="K104" s="1" t="s">
        <v>2448</v>
      </c>
      <c r="L104" s="1" t="s">
        <v>1012</v>
      </c>
      <c r="M104">
        <v>12501</v>
      </c>
      <c r="N104">
        <v>53</v>
      </c>
      <c r="O104" s="1" t="str">
        <f>VLOOKUP(Sales[[#This Row],[Product ID]],Products[[#Headers],[#Data],[Product ID]:[Product Name]],2,FALSE)</f>
        <v>Xerox 1916</v>
      </c>
      <c r="P104" s="1" t="str">
        <f>VLOOKUP(Sales[[#This Row],[Product ID]],Products[[#Headers],[#Data],[Product ID]:[Category]],3,)</f>
        <v>Office Supplies</v>
      </c>
      <c r="Q104" s="13">
        <f>VLOOKUP(Sales[[#This Row],[Product ID]],Products[[#Headers],[#Data],[Product ID]:[Unit Price]],4,FALSE)</f>
        <v>65.94</v>
      </c>
      <c r="R104" s="14">
        <f>VLOOKUP(Sales[[#This Row],[Product ID]],Products[[#Headers],[#Data]],5,FALSE)</f>
        <v>58</v>
      </c>
      <c r="S104" s="13">
        <f>Sales[[#This Row],[Quantity]]*Sales[[#This Row],[Unit Price]]</f>
        <v>3494.8199999999997</v>
      </c>
      <c r="T104" s="14">
        <f>Sales[[#This Row],[Quantity]]*Sales[[#This Row],[Unit Cost]]</f>
        <v>3074</v>
      </c>
      <c r="U104" s="13">
        <f>Sales[[#This Row],[Total Sales]]-Sales[[#This Row],[Total Cost]]</f>
        <v>420.81999999999971</v>
      </c>
    </row>
    <row r="105" spans="1:21" x14ac:dyDescent="0.25">
      <c r="A105" t="s">
        <v>113</v>
      </c>
      <c r="B105" s="2">
        <v>44067</v>
      </c>
      <c r="C105" s="2" t="str">
        <f t="shared" si="2"/>
        <v>Monday</v>
      </c>
      <c r="D105" s="2" t="str">
        <f t="shared" si="3"/>
        <v>August</v>
      </c>
      <c r="E105" s="3">
        <v>0.50932674556303281</v>
      </c>
      <c r="F105" t="s">
        <v>2035</v>
      </c>
      <c r="G105" t="s">
        <v>2247</v>
      </c>
      <c r="H105" t="s">
        <v>1011</v>
      </c>
      <c r="I105" s="1" t="s">
        <v>2503</v>
      </c>
      <c r="J105" s="1" t="s">
        <v>2504</v>
      </c>
      <c r="K105" s="1" t="s">
        <v>2448</v>
      </c>
      <c r="L105" s="1" t="s">
        <v>1012</v>
      </c>
      <c r="M105">
        <v>12942</v>
      </c>
      <c r="N105">
        <v>94</v>
      </c>
      <c r="O105" s="1" t="str">
        <f>VLOOKUP(Sales[[#This Row],[Product ID]],Products[[#Headers],[#Data],[Product ID]:[Product Name]],2,FALSE)</f>
        <v>Howard Miller 13-1/2" Diameter Rosebrook Wall Clock</v>
      </c>
      <c r="P105" s="1" t="str">
        <f>VLOOKUP(Sales[[#This Row],[Product ID]],Products[[#Headers],[#Data],[Product ID]:[Category]],3,)</f>
        <v>Furniture</v>
      </c>
      <c r="Q105" s="13">
        <f>VLOOKUP(Sales[[#This Row],[Product ID]],Products[[#Headers],[#Data],[Product ID]:[Unit Price]],4,FALSE)</f>
        <v>17.75</v>
      </c>
      <c r="R105" s="14">
        <f>VLOOKUP(Sales[[#This Row],[Product ID]],Products[[#Headers],[#Data]],5,FALSE)</f>
        <v>10</v>
      </c>
      <c r="S105" s="13">
        <f>Sales[[#This Row],[Quantity]]*Sales[[#This Row],[Unit Price]]</f>
        <v>1668.5</v>
      </c>
      <c r="T105" s="14">
        <f>Sales[[#This Row],[Quantity]]*Sales[[#This Row],[Unit Cost]]</f>
        <v>940</v>
      </c>
      <c r="U105" s="13">
        <f>Sales[[#This Row],[Total Sales]]-Sales[[#This Row],[Total Cost]]</f>
        <v>728.5</v>
      </c>
    </row>
    <row r="106" spans="1:21" x14ac:dyDescent="0.25">
      <c r="A106" t="s">
        <v>114</v>
      </c>
      <c r="B106" s="2">
        <v>44183</v>
      </c>
      <c r="C106" s="2" t="str">
        <f t="shared" si="2"/>
        <v>Friday</v>
      </c>
      <c r="D106" s="2" t="str">
        <f t="shared" si="3"/>
        <v>December</v>
      </c>
      <c r="E106" s="3">
        <v>0.19586336252690706</v>
      </c>
      <c r="F106" t="s">
        <v>2109</v>
      </c>
      <c r="G106" t="s">
        <v>2321</v>
      </c>
      <c r="H106" t="s">
        <v>1011</v>
      </c>
      <c r="I106" s="1" t="s">
        <v>2503</v>
      </c>
      <c r="J106" s="1" t="s">
        <v>2504</v>
      </c>
      <c r="K106" s="1" t="s">
        <v>2448</v>
      </c>
      <c r="L106" s="1" t="s">
        <v>1012</v>
      </c>
      <c r="M106">
        <v>12715</v>
      </c>
      <c r="N106">
        <v>88</v>
      </c>
      <c r="O106" s="1" t="str">
        <f>VLOOKUP(Sales[[#This Row],[Product ID]],Products[[#Headers],[#Data],[Product ID]:[Product Name]],2,FALSE)</f>
        <v>Sony 32GB Class 10 Micro SDHC R40 Memory Card</v>
      </c>
      <c r="P106" s="1" t="str">
        <f>VLOOKUP(Sales[[#This Row],[Product ID]],Products[[#Headers],[#Data],[Product ID]:[Category]],3,)</f>
        <v>Technology</v>
      </c>
      <c r="Q106" s="13">
        <f>VLOOKUP(Sales[[#This Row],[Product ID]],Products[[#Headers],[#Data],[Product ID]:[Unit Price]],4,FALSE)</f>
        <v>77.680000000000007</v>
      </c>
      <c r="R106" s="14">
        <f>VLOOKUP(Sales[[#This Row],[Product ID]],Products[[#Headers],[#Data]],5,FALSE)</f>
        <v>67</v>
      </c>
      <c r="S106" s="13">
        <f>Sales[[#This Row],[Quantity]]*Sales[[#This Row],[Unit Price]]</f>
        <v>6835.84</v>
      </c>
      <c r="T106" s="14">
        <f>Sales[[#This Row],[Quantity]]*Sales[[#This Row],[Unit Cost]]</f>
        <v>5896</v>
      </c>
      <c r="U106" s="13">
        <f>Sales[[#This Row],[Total Sales]]-Sales[[#This Row],[Total Cost]]</f>
        <v>939.84000000000015</v>
      </c>
    </row>
    <row r="107" spans="1:21" x14ac:dyDescent="0.25">
      <c r="A107" t="s">
        <v>115</v>
      </c>
      <c r="B107" s="2">
        <v>44256</v>
      </c>
      <c r="C107" s="2" t="str">
        <f t="shared" si="2"/>
        <v>Monday</v>
      </c>
      <c r="D107" s="2" t="str">
        <f t="shared" si="3"/>
        <v>March</v>
      </c>
      <c r="E107" s="3">
        <v>0.80398613357731874</v>
      </c>
      <c r="F107" t="s">
        <v>2036</v>
      </c>
      <c r="G107" t="s">
        <v>2248</v>
      </c>
      <c r="H107" t="s">
        <v>1010</v>
      </c>
      <c r="I107" s="1" t="s">
        <v>2503</v>
      </c>
      <c r="J107" s="1" t="s">
        <v>2504</v>
      </c>
      <c r="K107" s="1" t="s">
        <v>2448</v>
      </c>
      <c r="L107" s="1" t="s">
        <v>1012</v>
      </c>
      <c r="M107">
        <v>12511</v>
      </c>
      <c r="N107">
        <v>45</v>
      </c>
      <c r="O107" s="1" t="str">
        <f>VLOOKUP(Sales[[#This Row],[Product ID]],Products[[#Headers],[#Data],[Product ID]:[Product Name]],2,FALSE)</f>
        <v>Xerox 1911</v>
      </c>
      <c r="P107" s="1" t="str">
        <f>VLOOKUP(Sales[[#This Row],[Product ID]],Products[[#Headers],[#Data],[Product ID]:[Category]],3,)</f>
        <v>Office Supplies</v>
      </c>
      <c r="Q107" s="13">
        <f>VLOOKUP(Sales[[#This Row],[Product ID]],Products[[#Headers],[#Data],[Product ID]:[Unit Price]],4,FALSE)</f>
        <v>95.49</v>
      </c>
      <c r="R107" s="14">
        <f>VLOOKUP(Sales[[#This Row],[Product ID]],Products[[#Headers],[#Data]],5,FALSE)</f>
        <v>64</v>
      </c>
      <c r="S107" s="13">
        <f>Sales[[#This Row],[Quantity]]*Sales[[#This Row],[Unit Price]]</f>
        <v>4297.05</v>
      </c>
      <c r="T107" s="14">
        <f>Sales[[#This Row],[Quantity]]*Sales[[#This Row],[Unit Cost]]</f>
        <v>2880</v>
      </c>
      <c r="U107" s="13">
        <f>Sales[[#This Row],[Total Sales]]-Sales[[#This Row],[Total Cost]]</f>
        <v>1417.0500000000002</v>
      </c>
    </row>
    <row r="108" spans="1:21" x14ac:dyDescent="0.25">
      <c r="A108" t="s">
        <v>116</v>
      </c>
      <c r="B108" s="2">
        <v>44110</v>
      </c>
      <c r="C108" s="2" t="str">
        <f t="shared" si="2"/>
        <v>Tuesday</v>
      </c>
      <c r="D108" s="2" t="str">
        <f t="shared" si="3"/>
        <v>October</v>
      </c>
      <c r="E108" s="3">
        <v>0.5552967513846222</v>
      </c>
      <c r="F108" t="s">
        <v>2110</v>
      </c>
      <c r="G108" t="s">
        <v>2322</v>
      </c>
      <c r="H108" t="s">
        <v>1010</v>
      </c>
      <c r="I108" s="1" t="s">
        <v>2505</v>
      </c>
      <c r="J108" s="1" t="s">
        <v>2454</v>
      </c>
      <c r="K108" s="1" t="s">
        <v>2448</v>
      </c>
      <c r="L108" s="1" t="s">
        <v>1012</v>
      </c>
      <c r="M108">
        <v>12775</v>
      </c>
      <c r="N108">
        <v>97</v>
      </c>
      <c r="O108" s="1" t="str">
        <f>VLOOKUP(Sales[[#This Row],[Product ID]],Products[[#Headers],[#Data],[Product ID]:[Product Name]],2,FALSE)</f>
        <v>50 Colored Long Pencils</v>
      </c>
      <c r="P108" s="1" t="str">
        <f>VLOOKUP(Sales[[#This Row],[Product ID]],Products[[#Headers],[#Data],[Product ID]:[Category]],3,)</f>
        <v>Office Supplies</v>
      </c>
      <c r="Q108" s="13">
        <f>VLOOKUP(Sales[[#This Row],[Product ID]],Products[[#Headers],[#Data],[Product ID]:[Unit Price]],4,FALSE)</f>
        <v>88.55</v>
      </c>
      <c r="R108" s="14">
        <f>VLOOKUP(Sales[[#This Row],[Product ID]],Products[[#Headers],[#Data]],5,FALSE)</f>
        <v>62</v>
      </c>
      <c r="S108" s="13">
        <f>Sales[[#This Row],[Quantity]]*Sales[[#This Row],[Unit Price]]</f>
        <v>8589.35</v>
      </c>
      <c r="T108" s="14">
        <f>Sales[[#This Row],[Quantity]]*Sales[[#This Row],[Unit Cost]]</f>
        <v>6014</v>
      </c>
      <c r="U108" s="13">
        <f>Sales[[#This Row],[Total Sales]]-Sales[[#This Row],[Total Cost]]</f>
        <v>2575.3500000000004</v>
      </c>
    </row>
    <row r="109" spans="1:21" x14ac:dyDescent="0.25">
      <c r="A109" t="s">
        <v>117</v>
      </c>
      <c r="B109" s="2">
        <v>44039</v>
      </c>
      <c r="C109" s="2" t="str">
        <f t="shared" si="2"/>
        <v>Monday</v>
      </c>
      <c r="D109" s="2" t="str">
        <f t="shared" si="3"/>
        <v>July</v>
      </c>
      <c r="E109" s="3">
        <v>0.56965598002834894</v>
      </c>
      <c r="F109" t="s">
        <v>2111</v>
      </c>
      <c r="G109" t="s">
        <v>2323</v>
      </c>
      <c r="H109" t="s">
        <v>1011</v>
      </c>
      <c r="I109" s="1" t="s">
        <v>2505</v>
      </c>
      <c r="J109" s="1" t="s">
        <v>2454</v>
      </c>
      <c r="K109" s="1" t="s">
        <v>2448</v>
      </c>
      <c r="L109" s="1" t="s">
        <v>1012</v>
      </c>
      <c r="M109">
        <v>12442</v>
      </c>
      <c r="N109">
        <v>82</v>
      </c>
      <c r="O109" s="1" t="str">
        <f>VLOOKUP(Sales[[#This Row],[Product ID]],Products[[#Headers],[#Data],[Product ID]:[Product Name]],2,FALSE)</f>
        <v>Avery Binding System Hidden Tab Executive Style Index Sets</v>
      </c>
      <c r="P109" s="1" t="str">
        <f>VLOOKUP(Sales[[#This Row],[Product ID]],Products[[#Headers],[#Data],[Product ID]:[Category]],3,)</f>
        <v>Office Supplies</v>
      </c>
      <c r="Q109" s="13">
        <f>VLOOKUP(Sales[[#This Row],[Product ID]],Products[[#Headers],[#Data],[Product ID]:[Unit Price]],4,FALSE)</f>
        <v>26.48</v>
      </c>
      <c r="R109" s="14">
        <f>VLOOKUP(Sales[[#This Row],[Product ID]],Products[[#Headers],[#Data]],5,FALSE)</f>
        <v>11</v>
      </c>
      <c r="S109" s="13">
        <f>Sales[[#This Row],[Quantity]]*Sales[[#This Row],[Unit Price]]</f>
        <v>2171.36</v>
      </c>
      <c r="T109" s="14">
        <f>Sales[[#This Row],[Quantity]]*Sales[[#This Row],[Unit Cost]]</f>
        <v>902</v>
      </c>
      <c r="U109" s="13">
        <f>Sales[[#This Row],[Total Sales]]-Sales[[#This Row],[Total Cost]]</f>
        <v>1269.3600000000001</v>
      </c>
    </row>
    <row r="110" spans="1:21" x14ac:dyDescent="0.25">
      <c r="A110" t="s">
        <v>118</v>
      </c>
      <c r="B110" s="2">
        <v>44110</v>
      </c>
      <c r="C110" s="2" t="str">
        <f t="shared" si="2"/>
        <v>Tuesday</v>
      </c>
      <c r="D110" s="2" t="str">
        <f t="shared" si="3"/>
        <v>October</v>
      </c>
      <c r="E110" s="3">
        <v>0.68272450015032116</v>
      </c>
      <c r="F110" t="s">
        <v>2086</v>
      </c>
      <c r="G110" t="s">
        <v>2298</v>
      </c>
      <c r="H110" t="s">
        <v>1011</v>
      </c>
      <c r="I110" s="1" t="s">
        <v>2505</v>
      </c>
      <c r="J110" s="1" t="s">
        <v>2454</v>
      </c>
      <c r="K110" s="1" t="s">
        <v>2448</v>
      </c>
      <c r="L110" s="1" t="s">
        <v>1012</v>
      </c>
      <c r="M110">
        <v>13019</v>
      </c>
      <c r="N110">
        <v>64</v>
      </c>
      <c r="O110" s="1" t="str">
        <f>VLOOKUP(Sales[[#This Row],[Product ID]],Products[[#Headers],[#Data],[Product ID]:[Product Name]],2,FALSE)</f>
        <v>Eldon Stackable Tray, Side-Load, Legal, Smoke</v>
      </c>
      <c r="P110" s="1" t="str">
        <f>VLOOKUP(Sales[[#This Row],[Product ID]],Products[[#Headers],[#Data],[Product ID]:[Category]],3,)</f>
        <v>Furniture</v>
      </c>
      <c r="Q110" s="13">
        <f>VLOOKUP(Sales[[#This Row],[Product ID]],Products[[#Headers],[#Data],[Product ID]:[Unit Price]],4,FALSE)</f>
        <v>45.58</v>
      </c>
      <c r="R110" s="14">
        <f>VLOOKUP(Sales[[#This Row],[Product ID]],Products[[#Headers],[#Data]],5,FALSE)</f>
        <v>27</v>
      </c>
      <c r="S110" s="13">
        <f>Sales[[#This Row],[Quantity]]*Sales[[#This Row],[Unit Price]]</f>
        <v>2917.12</v>
      </c>
      <c r="T110" s="14">
        <f>Sales[[#This Row],[Quantity]]*Sales[[#This Row],[Unit Cost]]</f>
        <v>1728</v>
      </c>
      <c r="U110" s="13">
        <f>Sales[[#This Row],[Total Sales]]-Sales[[#This Row],[Total Cost]]</f>
        <v>1189.1199999999999</v>
      </c>
    </row>
    <row r="111" spans="1:21" x14ac:dyDescent="0.25">
      <c r="A111" t="s">
        <v>119</v>
      </c>
      <c r="B111" s="2">
        <v>44100</v>
      </c>
      <c r="C111" s="2" t="str">
        <f t="shared" si="2"/>
        <v>Saturday</v>
      </c>
      <c r="D111" s="2" t="str">
        <f t="shared" si="3"/>
        <v>September</v>
      </c>
      <c r="E111" s="3">
        <v>0.96656658569994025</v>
      </c>
      <c r="F111" t="s">
        <v>2095</v>
      </c>
      <c r="G111" t="s">
        <v>2307</v>
      </c>
      <c r="H111" t="s">
        <v>1011</v>
      </c>
      <c r="I111" s="1" t="s">
        <v>2506</v>
      </c>
      <c r="J111" s="1" t="s">
        <v>2472</v>
      </c>
      <c r="K111" s="1" t="s">
        <v>2448</v>
      </c>
      <c r="L111" s="1" t="s">
        <v>1014</v>
      </c>
      <c r="M111">
        <v>12636</v>
      </c>
      <c r="N111">
        <v>40</v>
      </c>
      <c r="O111" s="1" t="str">
        <f>VLOOKUP(Sales[[#This Row],[Product ID]],Products[[#Headers],[#Data],[Product ID]:[Product Name]],2,FALSE)</f>
        <v>Premier Automatic Letter Opener</v>
      </c>
      <c r="P111" s="1" t="str">
        <f>VLOOKUP(Sales[[#This Row],[Product ID]],Products[[#Headers],[#Data],[Product ID]:[Category]],3,)</f>
        <v>Office Supplies</v>
      </c>
      <c r="Q111" s="13">
        <f>VLOOKUP(Sales[[#This Row],[Product ID]],Products[[#Headers],[#Data],[Product ID]:[Unit Price]],4,FALSE)</f>
        <v>69.400000000000006</v>
      </c>
      <c r="R111" s="14">
        <f>VLOOKUP(Sales[[#This Row],[Product ID]],Products[[#Headers],[#Data]],5,FALSE)</f>
        <v>58</v>
      </c>
      <c r="S111" s="13">
        <f>Sales[[#This Row],[Quantity]]*Sales[[#This Row],[Unit Price]]</f>
        <v>2776</v>
      </c>
      <c r="T111" s="14">
        <f>Sales[[#This Row],[Quantity]]*Sales[[#This Row],[Unit Cost]]</f>
        <v>2320</v>
      </c>
      <c r="U111" s="13">
        <f>Sales[[#This Row],[Total Sales]]-Sales[[#This Row],[Total Cost]]</f>
        <v>456</v>
      </c>
    </row>
    <row r="112" spans="1:21" x14ac:dyDescent="0.25">
      <c r="A112" t="s">
        <v>120</v>
      </c>
      <c r="B112" s="2">
        <v>44078</v>
      </c>
      <c r="C112" s="2" t="str">
        <f t="shared" si="2"/>
        <v>Friday</v>
      </c>
      <c r="D112" s="2" t="str">
        <f t="shared" si="3"/>
        <v>September</v>
      </c>
      <c r="E112" s="3">
        <v>8.6972052396136257E-2</v>
      </c>
      <c r="F112" t="s">
        <v>2091</v>
      </c>
      <c r="G112" t="s">
        <v>2303</v>
      </c>
      <c r="H112" t="s">
        <v>1010</v>
      </c>
      <c r="I112" s="1" t="s">
        <v>2482</v>
      </c>
      <c r="J112" s="1" t="s">
        <v>2483</v>
      </c>
      <c r="K112" s="1" t="s">
        <v>2448</v>
      </c>
      <c r="L112" s="1" t="s">
        <v>1013</v>
      </c>
      <c r="M112">
        <v>12470</v>
      </c>
      <c r="N112">
        <v>73</v>
      </c>
      <c r="O112" s="1" t="str">
        <f>VLOOKUP(Sales[[#This Row],[Product ID]],Products[[#Headers],[#Data],[Product ID]:[Product Name]],2,FALSE)</f>
        <v>Avery Personal Creations Heavyweight Cards</v>
      </c>
      <c r="P112" s="1" t="str">
        <f>VLOOKUP(Sales[[#This Row],[Product ID]],Products[[#Headers],[#Data],[Product ID]:[Category]],3,)</f>
        <v>Office Supplies</v>
      </c>
      <c r="Q112" s="13">
        <f>VLOOKUP(Sales[[#This Row],[Product ID]],Products[[#Headers],[#Data],[Product ID]:[Unit Price]],4,FALSE)</f>
        <v>76.400000000000006</v>
      </c>
      <c r="R112" s="14">
        <f>VLOOKUP(Sales[[#This Row],[Product ID]],Products[[#Headers],[#Data]],5,FALSE)</f>
        <v>56</v>
      </c>
      <c r="S112" s="13">
        <f>Sales[[#This Row],[Quantity]]*Sales[[#This Row],[Unit Price]]</f>
        <v>5577.2000000000007</v>
      </c>
      <c r="T112" s="14">
        <f>Sales[[#This Row],[Quantity]]*Sales[[#This Row],[Unit Cost]]</f>
        <v>4088</v>
      </c>
      <c r="U112" s="13">
        <f>Sales[[#This Row],[Total Sales]]-Sales[[#This Row],[Total Cost]]</f>
        <v>1489.2000000000007</v>
      </c>
    </row>
    <row r="113" spans="1:21" x14ac:dyDescent="0.25">
      <c r="A113" t="s">
        <v>121</v>
      </c>
      <c r="B113" s="2">
        <v>44333</v>
      </c>
      <c r="C113" s="2" t="str">
        <f t="shared" si="2"/>
        <v>Monday</v>
      </c>
      <c r="D113" s="2" t="str">
        <f t="shared" si="3"/>
        <v>May</v>
      </c>
      <c r="E113" s="3">
        <v>0.5460932846402573</v>
      </c>
      <c r="F113" t="s">
        <v>2109</v>
      </c>
      <c r="G113" t="s">
        <v>2321</v>
      </c>
      <c r="H113" t="s">
        <v>1011</v>
      </c>
      <c r="I113" s="1" t="s">
        <v>2507</v>
      </c>
      <c r="J113" s="1" t="s">
        <v>2508</v>
      </c>
      <c r="K113" s="1" t="s">
        <v>2448</v>
      </c>
      <c r="L113" s="1" t="s">
        <v>1012</v>
      </c>
      <c r="M113">
        <v>12931</v>
      </c>
      <c r="N113">
        <v>13</v>
      </c>
      <c r="O113" s="1" t="str">
        <f>VLOOKUP(Sales[[#This Row],[Product ID]],Products[[#Headers],[#Data],[Product ID]:[Product Name]],2,FALSE)</f>
        <v>Acme Tagit Stainless Steel Antibacterial Scissors</v>
      </c>
      <c r="P113" s="1" t="str">
        <f>VLOOKUP(Sales[[#This Row],[Product ID]],Products[[#Headers],[#Data],[Product ID]:[Category]],3,)</f>
        <v>Office Supplies</v>
      </c>
      <c r="Q113" s="13">
        <f>VLOOKUP(Sales[[#This Row],[Product ID]],Products[[#Headers],[#Data],[Product ID]:[Unit Price]],4,FALSE)</f>
        <v>24.49</v>
      </c>
      <c r="R113" s="14">
        <f>VLOOKUP(Sales[[#This Row],[Product ID]],Products[[#Headers],[#Data]],5,FALSE)</f>
        <v>8</v>
      </c>
      <c r="S113" s="13">
        <f>Sales[[#This Row],[Quantity]]*Sales[[#This Row],[Unit Price]]</f>
        <v>318.37</v>
      </c>
      <c r="T113" s="14">
        <f>Sales[[#This Row],[Quantity]]*Sales[[#This Row],[Unit Cost]]</f>
        <v>104</v>
      </c>
      <c r="U113" s="13">
        <f>Sales[[#This Row],[Total Sales]]-Sales[[#This Row],[Total Cost]]</f>
        <v>214.37</v>
      </c>
    </row>
    <row r="114" spans="1:21" x14ac:dyDescent="0.25">
      <c r="A114" t="s">
        <v>122</v>
      </c>
      <c r="B114" s="2">
        <v>44248</v>
      </c>
      <c r="C114" s="2" t="str">
        <f t="shared" si="2"/>
        <v>Sunday</v>
      </c>
      <c r="D114" s="2" t="str">
        <f t="shared" si="3"/>
        <v>February</v>
      </c>
      <c r="E114" s="3">
        <v>8.3464770625784612E-2</v>
      </c>
      <c r="F114" t="s">
        <v>2112</v>
      </c>
      <c r="G114" t="s">
        <v>2324</v>
      </c>
      <c r="H114" t="s">
        <v>1011</v>
      </c>
      <c r="I114" s="1" t="s">
        <v>2507</v>
      </c>
      <c r="J114" s="1" t="s">
        <v>2508</v>
      </c>
      <c r="K114" s="1" t="s">
        <v>2448</v>
      </c>
      <c r="L114" s="1" t="s">
        <v>1012</v>
      </c>
      <c r="M114">
        <v>12447</v>
      </c>
      <c r="N114">
        <v>47</v>
      </c>
      <c r="O114" s="1" t="str">
        <f>VLOOKUP(Sales[[#This Row],[Product ID]],Products[[#Headers],[#Data],[Product ID]:[Product Name]],2,FALSE)</f>
        <v>Economy Binders</v>
      </c>
      <c r="P114" s="1" t="str">
        <f>VLOOKUP(Sales[[#This Row],[Product ID]],Products[[#Headers],[#Data],[Product ID]:[Category]],3,)</f>
        <v>Office Supplies</v>
      </c>
      <c r="Q114" s="13">
        <f>VLOOKUP(Sales[[#This Row],[Product ID]],Products[[#Headers],[#Data],[Product ID]:[Unit Price]],4,FALSE)</f>
        <v>15.55</v>
      </c>
      <c r="R114" s="14">
        <f>VLOOKUP(Sales[[#This Row],[Product ID]],Products[[#Headers],[#Data]],5,FALSE)</f>
        <v>9</v>
      </c>
      <c r="S114" s="13">
        <f>Sales[[#This Row],[Quantity]]*Sales[[#This Row],[Unit Price]]</f>
        <v>730.85</v>
      </c>
      <c r="T114" s="14">
        <f>Sales[[#This Row],[Quantity]]*Sales[[#This Row],[Unit Cost]]</f>
        <v>423</v>
      </c>
      <c r="U114" s="13">
        <f>Sales[[#This Row],[Total Sales]]-Sales[[#This Row],[Total Cost]]</f>
        <v>307.85000000000002</v>
      </c>
    </row>
    <row r="115" spans="1:21" x14ac:dyDescent="0.25">
      <c r="A115" t="s">
        <v>123</v>
      </c>
      <c r="B115" s="2">
        <v>44097</v>
      </c>
      <c r="C115" s="2" t="str">
        <f t="shared" si="2"/>
        <v>Wednesday</v>
      </c>
      <c r="D115" s="2" t="str">
        <f t="shared" si="3"/>
        <v>September</v>
      </c>
      <c r="E115" s="3">
        <v>0.6701986134097232</v>
      </c>
      <c r="F115" t="s">
        <v>2113</v>
      </c>
      <c r="G115" t="s">
        <v>2325</v>
      </c>
      <c r="H115" t="s">
        <v>1011</v>
      </c>
      <c r="I115" s="1" t="s">
        <v>2509</v>
      </c>
      <c r="J115" s="1" t="s">
        <v>2510</v>
      </c>
      <c r="K115" s="1" t="s">
        <v>2448</v>
      </c>
      <c r="L115" s="1" t="s">
        <v>1012</v>
      </c>
      <c r="M115">
        <v>12213</v>
      </c>
      <c r="N115">
        <v>30</v>
      </c>
      <c r="O115" s="1" t="str">
        <f>VLOOKUP(Sales[[#This Row],[Product ID]],Products[[#Headers],[#Data],[Product ID]:[Product Name]],2,FALSE)</f>
        <v>Cordamectin Actolamin</v>
      </c>
      <c r="P115" s="1" t="str">
        <f>VLOOKUP(Sales[[#This Row],[Product ID]],Products[[#Headers],[#Data],[Product ID]:[Category]],3,)</f>
        <v>Antipiretics</v>
      </c>
      <c r="Q115" s="13">
        <f>VLOOKUP(Sales[[#This Row],[Product ID]],Products[[#Headers],[#Data],[Product ID]:[Unit Price]],4,FALSE)</f>
        <v>20.38</v>
      </c>
      <c r="R115" s="14">
        <f>VLOOKUP(Sales[[#This Row],[Product ID]],Products[[#Headers],[#Data]],5,FALSE)</f>
        <v>6</v>
      </c>
      <c r="S115" s="13">
        <f>Sales[[#This Row],[Quantity]]*Sales[[#This Row],[Unit Price]]</f>
        <v>611.4</v>
      </c>
      <c r="T115" s="14">
        <f>Sales[[#This Row],[Quantity]]*Sales[[#This Row],[Unit Cost]]</f>
        <v>180</v>
      </c>
      <c r="U115" s="13">
        <f>Sales[[#This Row],[Total Sales]]-Sales[[#This Row],[Total Cost]]</f>
        <v>431.4</v>
      </c>
    </row>
    <row r="116" spans="1:21" x14ac:dyDescent="0.25">
      <c r="A116" t="s">
        <v>124</v>
      </c>
      <c r="B116" s="2">
        <v>44154</v>
      </c>
      <c r="C116" s="2" t="str">
        <f t="shared" si="2"/>
        <v>Thursday</v>
      </c>
      <c r="D116" s="2" t="str">
        <f t="shared" si="3"/>
        <v>November</v>
      </c>
      <c r="E116" s="3">
        <v>0.47559063727195539</v>
      </c>
      <c r="F116" t="s">
        <v>2038</v>
      </c>
      <c r="G116" t="s">
        <v>2250</v>
      </c>
      <c r="H116" t="s">
        <v>1010</v>
      </c>
      <c r="I116" s="1" t="s">
        <v>2509</v>
      </c>
      <c r="J116" s="1" t="s">
        <v>2510</v>
      </c>
      <c r="K116" s="1" t="s">
        <v>2448</v>
      </c>
      <c r="L116" s="1" t="s">
        <v>1012</v>
      </c>
      <c r="M116">
        <v>12822</v>
      </c>
      <c r="N116">
        <v>99</v>
      </c>
      <c r="O116" s="1" t="str">
        <f>VLOOKUP(Sales[[#This Row],[Product ID]],Products[[#Headers],[#Data],[Product ID]:[Product Name]],2,FALSE)</f>
        <v>Rogers Handheld Barrel Pencil Sharpener</v>
      </c>
      <c r="P116" s="1" t="str">
        <f>VLOOKUP(Sales[[#This Row],[Product ID]],Products[[#Headers],[#Data],[Product ID]:[Category]],3,)</f>
        <v>Office Supplies</v>
      </c>
      <c r="Q116" s="13">
        <f>VLOOKUP(Sales[[#This Row],[Product ID]],Products[[#Headers],[#Data],[Product ID]:[Unit Price]],4,FALSE)</f>
        <v>72.88</v>
      </c>
      <c r="R116" s="14">
        <f>VLOOKUP(Sales[[#This Row],[Product ID]],Products[[#Headers],[#Data]],5,FALSE)</f>
        <v>51</v>
      </c>
      <c r="S116" s="13">
        <f>Sales[[#This Row],[Quantity]]*Sales[[#This Row],[Unit Price]]</f>
        <v>7215.12</v>
      </c>
      <c r="T116" s="14">
        <f>Sales[[#This Row],[Quantity]]*Sales[[#This Row],[Unit Cost]]</f>
        <v>5049</v>
      </c>
      <c r="U116" s="13">
        <f>Sales[[#This Row],[Total Sales]]-Sales[[#This Row],[Total Cost]]</f>
        <v>2166.12</v>
      </c>
    </row>
    <row r="117" spans="1:21" x14ac:dyDescent="0.25">
      <c r="A117" t="s">
        <v>125</v>
      </c>
      <c r="B117" s="2">
        <v>44226</v>
      </c>
      <c r="C117" s="2" t="str">
        <f t="shared" si="2"/>
        <v>Saturday</v>
      </c>
      <c r="D117" s="2" t="str">
        <f t="shared" si="3"/>
        <v>January</v>
      </c>
      <c r="E117" s="3">
        <v>0.13903796486564945</v>
      </c>
      <c r="F117" t="s">
        <v>2114</v>
      </c>
      <c r="G117" t="s">
        <v>2326</v>
      </c>
      <c r="H117" t="s">
        <v>1010</v>
      </c>
      <c r="I117" s="1" t="s">
        <v>2509</v>
      </c>
      <c r="J117" s="1" t="s">
        <v>2510</v>
      </c>
      <c r="K117" s="1" t="s">
        <v>2448</v>
      </c>
      <c r="L117" s="1" t="s">
        <v>1012</v>
      </c>
      <c r="M117">
        <v>13056</v>
      </c>
      <c r="N117">
        <v>71</v>
      </c>
      <c r="O117" s="1" t="str">
        <f>VLOOKUP(Sales[[#This Row],[Product ID]],Products[[#Headers],[#Data],[Product ID]:[Product Name]],2,FALSE)</f>
        <v>Acme Box Cutter Scissors</v>
      </c>
      <c r="P117" s="1" t="str">
        <f>VLOOKUP(Sales[[#This Row],[Product ID]],Products[[#Headers],[#Data],[Product ID]:[Category]],3,)</f>
        <v>Office Supplies</v>
      </c>
      <c r="Q117" s="13">
        <f>VLOOKUP(Sales[[#This Row],[Product ID]],Products[[#Headers],[#Data],[Product ID]:[Unit Price]],4,FALSE)</f>
        <v>12.73</v>
      </c>
      <c r="R117" s="14">
        <f>VLOOKUP(Sales[[#This Row],[Product ID]],Products[[#Headers],[#Data]],5,FALSE)</f>
        <v>10</v>
      </c>
      <c r="S117" s="13">
        <f>Sales[[#This Row],[Quantity]]*Sales[[#This Row],[Unit Price]]</f>
        <v>903.83</v>
      </c>
      <c r="T117" s="14">
        <f>Sales[[#This Row],[Quantity]]*Sales[[#This Row],[Unit Cost]]</f>
        <v>710</v>
      </c>
      <c r="U117" s="13">
        <f>Sales[[#This Row],[Total Sales]]-Sales[[#This Row],[Total Cost]]</f>
        <v>193.83000000000004</v>
      </c>
    </row>
    <row r="118" spans="1:21" x14ac:dyDescent="0.25">
      <c r="A118" t="s">
        <v>126</v>
      </c>
      <c r="B118" s="2">
        <v>44345</v>
      </c>
      <c r="C118" s="2" t="str">
        <f t="shared" si="2"/>
        <v>Saturday</v>
      </c>
      <c r="D118" s="2" t="str">
        <f t="shared" si="3"/>
        <v>May</v>
      </c>
      <c r="E118" s="3">
        <v>0.87650230518578764</v>
      </c>
      <c r="F118" t="s">
        <v>2033</v>
      </c>
      <c r="G118" t="s">
        <v>2245</v>
      </c>
      <c r="H118" t="s">
        <v>1011</v>
      </c>
      <c r="I118" s="1" t="s">
        <v>2509</v>
      </c>
      <c r="J118" s="1" t="s">
        <v>2510</v>
      </c>
      <c r="K118" s="1" t="s">
        <v>2448</v>
      </c>
      <c r="L118" s="1" t="s">
        <v>1012</v>
      </c>
      <c r="M118">
        <v>12421</v>
      </c>
      <c r="N118">
        <v>40</v>
      </c>
      <c r="O118" s="1" t="str">
        <f>VLOOKUP(Sales[[#This Row],[Product ID]],Products[[#Headers],[#Data],[Product ID]:[Product Name]],2,FALSE)</f>
        <v>LF Elite 3D Dazzle Designer Hard Case Cover, Lf Stylus Pen and Wiper For Apple Iphone 5c Mini Lite</v>
      </c>
      <c r="P118" s="1" t="str">
        <f>VLOOKUP(Sales[[#This Row],[Product ID]],Products[[#Headers],[#Data],[Product ID]:[Category]],3,)</f>
        <v>Technology</v>
      </c>
      <c r="Q118" s="13">
        <f>VLOOKUP(Sales[[#This Row],[Product ID]],Products[[#Headers],[#Data],[Product ID]:[Unit Price]],4,FALSE)</f>
        <v>23.75</v>
      </c>
      <c r="R118" s="14">
        <f>VLOOKUP(Sales[[#This Row],[Product ID]],Products[[#Headers],[#Data]],5,FALSE)</f>
        <v>9</v>
      </c>
      <c r="S118" s="13">
        <f>Sales[[#This Row],[Quantity]]*Sales[[#This Row],[Unit Price]]</f>
        <v>950</v>
      </c>
      <c r="T118" s="14">
        <f>Sales[[#This Row],[Quantity]]*Sales[[#This Row],[Unit Cost]]</f>
        <v>360</v>
      </c>
      <c r="U118" s="13">
        <f>Sales[[#This Row],[Total Sales]]-Sales[[#This Row],[Total Cost]]</f>
        <v>590</v>
      </c>
    </row>
    <row r="119" spans="1:21" x14ac:dyDescent="0.25">
      <c r="A119" t="s">
        <v>127</v>
      </c>
      <c r="B119" s="2">
        <v>44060</v>
      </c>
      <c r="C119" s="2" t="str">
        <f t="shared" si="2"/>
        <v>Monday</v>
      </c>
      <c r="D119" s="2" t="str">
        <f t="shared" si="3"/>
        <v>August</v>
      </c>
      <c r="E119" s="3">
        <v>0.3337363087545705</v>
      </c>
      <c r="F119" t="s">
        <v>2115</v>
      </c>
      <c r="G119" t="s">
        <v>2327</v>
      </c>
      <c r="H119" t="s">
        <v>1010</v>
      </c>
      <c r="I119" s="1" t="s">
        <v>2455</v>
      </c>
      <c r="J119" s="1" t="s">
        <v>2456</v>
      </c>
      <c r="K119" s="1" t="s">
        <v>2448</v>
      </c>
      <c r="L119" s="1" t="s">
        <v>1012</v>
      </c>
      <c r="M119">
        <v>12922</v>
      </c>
      <c r="N119">
        <v>21</v>
      </c>
      <c r="O119" s="1" t="str">
        <f>VLOOKUP(Sales[[#This Row],[Product ID]],Products[[#Headers],[#Data],[Product ID]:[Product Name]],2,FALSE)</f>
        <v>Xerox 1993</v>
      </c>
      <c r="P119" s="1" t="str">
        <f>VLOOKUP(Sales[[#This Row],[Product ID]],Products[[#Headers],[#Data],[Product ID]:[Category]],3,)</f>
        <v>Office Supplies</v>
      </c>
      <c r="Q119" s="13">
        <f>VLOOKUP(Sales[[#This Row],[Product ID]],Products[[#Headers],[#Data],[Product ID]:[Unit Price]],4,FALSE)</f>
        <v>60.47</v>
      </c>
      <c r="R119" s="14">
        <f>VLOOKUP(Sales[[#This Row],[Product ID]],Products[[#Headers],[#Data]],5,FALSE)</f>
        <v>54</v>
      </c>
      <c r="S119" s="13">
        <f>Sales[[#This Row],[Quantity]]*Sales[[#This Row],[Unit Price]]</f>
        <v>1269.8699999999999</v>
      </c>
      <c r="T119" s="14">
        <f>Sales[[#This Row],[Quantity]]*Sales[[#This Row],[Unit Cost]]</f>
        <v>1134</v>
      </c>
      <c r="U119" s="13">
        <f>Sales[[#This Row],[Total Sales]]-Sales[[#This Row],[Total Cost]]</f>
        <v>135.86999999999989</v>
      </c>
    </row>
    <row r="120" spans="1:21" x14ac:dyDescent="0.25">
      <c r="A120" t="s">
        <v>128</v>
      </c>
      <c r="B120" s="2">
        <v>44023</v>
      </c>
      <c r="C120" s="2" t="str">
        <f t="shared" si="2"/>
        <v>Saturday</v>
      </c>
      <c r="D120" s="2" t="str">
        <f t="shared" si="3"/>
        <v>July</v>
      </c>
      <c r="E120" s="3">
        <v>0.23911723819584396</v>
      </c>
      <c r="F120" t="s">
        <v>2113</v>
      </c>
      <c r="G120" t="s">
        <v>2325</v>
      </c>
      <c r="H120" t="s">
        <v>1011</v>
      </c>
      <c r="I120" s="1" t="s">
        <v>2511</v>
      </c>
      <c r="J120" s="1" t="s">
        <v>2492</v>
      </c>
      <c r="K120" s="1" t="s">
        <v>2448</v>
      </c>
      <c r="L120" s="1" t="s">
        <v>1013</v>
      </c>
      <c r="M120">
        <v>12965</v>
      </c>
      <c r="N120">
        <v>31</v>
      </c>
      <c r="O120" s="1" t="str">
        <f>VLOOKUP(Sales[[#This Row],[Product ID]],Products[[#Headers],[#Data],[Product ID]:[Product Name]],2,FALSE)</f>
        <v>Cardinal Holdit Business Card Pockets</v>
      </c>
      <c r="P120" s="1" t="str">
        <f>VLOOKUP(Sales[[#This Row],[Product ID]],Products[[#Headers],[#Data],[Product ID]:[Category]],3,)</f>
        <v>Office Supplies</v>
      </c>
      <c r="Q120" s="13">
        <f>VLOOKUP(Sales[[#This Row],[Product ID]],Products[[#Headers],[#Data],[Product ID]:[Unit Price]],4,FALSE)</f>
        <v>62.57</v>
      </c>
      <c r="R120" s="14">
        <f>VLOOKUP(Sales[[#This Row],[Product ID]],Products[[#Headers],[#Data]],5,FALSE)</f>
        <v>55</v>
      </c>
      <c r="S120" s="13">
        <f>Sales[[#This Row],[Quantity]]*Sales[[#This Row],[Unit Price]]</f>
        <v>1939.67</v>
      </c>
      <c r="T120" s="14">
        <f>Sales[[#This Row],[Quantity]]*Sales[[#This Row],[Unit Cost]]</f>
        <v>1705</v>
      </c>
      <c r="U120" s="13">
        <f>Sales[[#This Row],[Total Sales]]-Sales[[#This Row],[Total Cost]]</f>
        <v>234.67000000000007</v>
      </c>
    </row>
    <row r="121" spans="1:21" x14ac:dyDescent="0.25">
      <c r="A121" t="s">
        <v>129</v>
      </c>
      <c r="B121" s="2">
        <v>44218</v>
      </c>
      <c r="C121" s="2" t="str">
        <f t="shared" si="2"/>
        <v>Friday</v>
      </c>
      <c r="D121" s="2" t="str">
        <f t="shared" si="3"/>
        <v>January</v>
      </c>
      <c r="E121" s="3">
        <v>0.24148688880517033</v>
      </c>
      <c r="F121" t="s">
        <v>2116</v>
      </c>
      <c r="G121" t="s">
        <v>2328</v>
      </c>
      <c r="H121" t="s">
        <v>1011</v>
      </c>
      <c r="I121" s="1" t="s">
        <v>2512</v>
      </c>
      <c r="J121" s="1" t="s">
        <v>2479</v>
      </c>
      <c r="K121" s="1" t="s">
        <v>2448</v>
      </c>
      <c r="L121" s="1" t="s">
        <v>1012</v>
      </c>
      <c r="M121">
        <v>12777</v>
      </c>
      <c r="N121">
        <v>91</v>
      </c>
      <c r="O121" s="1" t="str">
        <f>VLOOKUP(Sales[[#This Row],[Product ID]],Products[[#Headers],[#Data],[Product ID]:[Product Name]],2,FALSE)</f>
        <v>Belkin Grip Candy Sheer Case / Cover for iPhone 5 and 5S</v>
      </c>
      <c r="P121" s="1" t="str">
        <f>VLOOKUP(Sales[[#This Row],[Product ID]],Products[[#Headers],[#Data],[Product ID]:[Category]],3,)</f>
        <v>Technology</v>
      </c>
      <c r="Q121" s="13">
        <f>VLOOKUP(Sales[[#This Row],[Product ID]],Products[[#Headers],[#Data],[Product ID]:[Unit Price]],4,FALSE)</f>
        <v>72.52</v>
      </c>
      <c r="R121" s="14">
        <f>VLOOKUP(Sales[[#This Row],[Product ID]],Products[[#Headers],[#Data]],5,FALSE)</f>
        <v>56</v>
      </c>
      <c r="S121" s="13">
        <f>Sales[[#This Row],[Quantity]]*Sales[[#This Row],[Unit Price]]</f>
        <v>6599.32</v>
      </c>
      <c r="T121" s="14">
        <f>Sales[[#This Row],[Quantity]]*Sales[[#This Row],[Unit Cost]]</f>
        <v>5096</v>
      </c>
      <c r="U121" s="13">
        <f>Sales[[#This Row],[Total Sales]]-Sales[[#This Row],[Total Cost]]</f>
        <v>1503.3199999999997</v>
      </c>
    </row>
    <row r="122" spans="1:21" x14ac:dyDescent="0.25">
      <c r="A122" t="s">
        <v>130</v>
      </c>
      <c r="B122" s="2">
        <v>44330</v>
      </c>
      <c r="C122" s="2" t="str">
        <f t="shared" si="2"/>
        <v>Friday</v>
      </c>
      <c r="D122" s="2" t="str">
        <f t="shared" si="3"/>
        <v>May</v>
      </c>
      <c r="E122" s="3">
        <v>9.3499764156656728E-2</v>
      </c>
      <c r="F122" t="s">
        <v>2028</v>
      </c>
      <c r="G122" t="s">
        <v>2240</v>
      </c>
      <c r="H122" t="s">
        <v>1010</v>
      </c>
      <c r="I122" s="1" t="s">
        <v>2512</v>
      </c>
      <c r="J122" s="1" t="s">
        <v>2479</v>
      </c>
      <c r="K122" s="1" t="s">
        <v>2448</v>
      </c>
      <c r="L122" s="1" t="s">
        <v>1012</v>
      </c>
      <c r="M122">
        <v>13108</v>
      </c>
      <c r="N122">
        <v>68</v>
      </c>
      <c r="O122" s="1" t="str">
        <f>VLOOKUP(Sales[[#This Row],[Product ID]],Products[[#Headers],[#Data],[Product ID]:[Product Name]],2,FALSE)</f>
        <v>Avery Trapezoid Extra Heavy Duty 4" Binders</v>
      </c>
      <c r="P122" s="1" t="str">
        <f>VLOOKUP(Sales[[#This Row],[Product ID]],Products[[#Headers],[#Data],[Product ID]:[Category]],3,)</f>
        <v>Office Supplies</v>
      </c>
      <c r="Q122" s="13">
        <f>VLOOKUP(Sales[[#This Row],[Product ID]],Products[[#Headers],[#Data],[Product ID]:[Unit Price]],4,FALSE)</f>
        <v>86.13</v>
      </c>
      <c r="R122" s="14">
        <f>VLOOKUP(Sales[[#This Row],[Product ID]],Products[[#Headers],[#Data]],5,FALSE)</f>
        <v>55</v>
      </c>
      <c r="S122" s="13">
        <f>Sales[[#This Row],[Quantity]]*Sales[[#This Row],[Unit Price]]</f>
        <v>5856.84</v>
      </c>
      <c r="T122" s="14">
        <f>Sales[[#This Row],[Quantity]]*Sales[[#This Row],[Unit Cost]]</f>
        <v>3740</v>
      </c>
      <c r="U122" s="13">
        <f>Sales[[#This Row],[Total Sales]]-Sales[[#This Row],[Total Cost]]</f>
        <v>2116.84</v>
      </c>
    </row>
    <row r="123" spans="1:21" x14ac:dyDescent="0.25">
      <c r="A123" t="s">
        <v>131</v>
      </c>
      <c r="B123" s="2">
        <v>44322</v>
      </c>
      <c r="C123" s="2" t="str">
        <f t="shared" si="2"/>
        <v>Thursday</v>
      </c>
      <c r="D123" s="2" t="str">
        <f t="shared" si="3"/>
        <v>May</v>
      </c>
      <c r="E123" s="3">
        <v>0.7500616091251131</v>
      </c>
      <c r="F123" t="s">
        <v>2061</v>
      </c>
      <c r="G123" t="s">
        <v>2273</v>
      </c>
      <c r="H123" t="s">
        <v>1010</v>
      </c>
      <c r="I123" s="1" t="s">
        <v>2512</v>
      </c>
      <c r="J123" s="1" t="s">
        <v>2479</v>
      </c>
      <c r="K123" s="1" t="s">
        <v>2448</v>
      </c>
      <c r="L123" s="1" t="s">
        <v>1012</v>
      </c>
      <c r="M123">
        <v>12178</v>
      </c>
      <c r="N123">
        <v>86</v>
      </c>
      <c r="O123" s="1" t="str">
        <f>VLOOKUP(Sales[[#This Row],[Product ID]],Products[[#Headers],[#Data],[Product ID]:[Product Name]],2,FALSE)</f>
        <v>Androporin</v>
      </c>
      <c r="P123" s="1" t="str">
        <f>VLOOKUP(Sales[[#This Row],[Product ID]],Products[[#Headers],[#Data],[Product ID]:[Category]],3,)</f>
        <v>Antiseptics</v>
      </c>
      <c r="Q123" s="13">
        <f>VLOOKUP(Sales[[#This Row],[Product ID]],Products[[#Headers],[#Data],[Product ID]:[Unit Price]],4,FALSE)</f>
        <v>15.37</v>
      </c>
      <c r="R123" s="14">
        <f>VLOOKUP(Sales[[#This Row],[Product ID]],Products[[#Headers],[#Data]],5,FALSE)</f>
        <v>9</v>
      </c>
      <c r="S123" s="13">
        <f>Sales[[#This Row],[Quantity]]*Sales[[#This Row],[Unit Price]]</f>
        <v>1321.82</v>
      </c>
      <c r="T123" s="14">
        <f>Sales[[#This Row],[Quantity]]*Sales[[#This Row],[Unit Cost]]</f>
        <v>774</v>
      </c>
      <c r="U123" s="13">
        <f>Sales[[#This Row],[Total Sales]]-Sales[[#This Row],[Total Cost]]</f>
        <v>547.81999999999994</v>
      </c>
    </row>
    <row r="124" spans="1:21" x14ac:dyDescent="0.25">
      <c r="A124" t="s">
        <v>132</v>
      </c>
      <c r="B124" s="2">
        <v>44042</v>
      </c>
      <c r="C124" s="2" t="str">
        <f t="shared" si="2"/>
        <v>Thursday</v>
      </c>
      <c r="D124" s="2" t="str">
        <f t="shared" si="3"/>
        <v>July</v>
      </c>
      <c r="E124" s="3">
        <v>4.0100343185518139E-2</v>
      </c>
      <c r="F124" t="s">
        <v>2046</v>
      </c>
      <c r="G124" t="s">
        <v>2258</v>
      </c>
      <c r="H124" t="s">
        <v>1010</v>
      </c>
      <c r="I124" s="1" t="s">
        <v>2512</v>
      </c>
      <c r="J124" s="1" t="s">
        <v>2479</v>
      </c>
      <c r="K124" s="1" t="s">
        <v>2448</v>
      </c>
      <c r="L124" s="1" t="s">
        <v>1012</v>
      </c>
      <c r="M124">
        <v>12227</v>
      </c>
      <c r="N124">
        <v>81</v>
      </c>
      <c r="O124" s="1" t="str">
        <f>VLOOKUP(Sales[[#This Row],[Product ID]],Products[[#Headers],[#Data],[Product ID]:[Product Name]],2,FALSE)</f>
        <v>Diprolimus</v>
      </c>
      <c r="P124" s="1" t="str">
        <f>VLOOKUP(Sales[[#This Row],[Product ID]],Products[[#Headers],[#Data],[Product ID]:[Category]],3,)</f>
        <v>Antiseptics</v>
      </c>
      <c r="Q124" s="13">
        <f>VLOOKUP(Sales[[#This Row],[Product ID]],Products[[#Headers],[#Data],[Product ID]:[Unit Price]],4,FALSE)</f>
        <v>64.36</v>
      </c>
      <c r="R124" s="14">
        <f>VLOOKUP(Sales[[#This Row],[Product ID]],Products[[#Headers],[#Data]],5,FALSE)</f>
        <v>51</v>
      </c>
      <c r="S124" s="13">
        <f>Sales[[#This Row],[Quantity]]*Sales[[#This Row],[Unit Price]]</f>
        <v>5213.16</v>
      </c>
      <c r="T124" s="14">
        <f>Sales[[#This Row],[Quantity]]*Sales[[#This Row],[Unit Cost]]</f>
        <v>4131</v>
      </c>
      <c r="U124" s="13">
        <f>Sales[[#This Row],[Total Sales]]-Sales[[#This Row],[Total Cost]]</f>
        <v>1082.1599999999999</v>
      </c>
    </row>
    <row r="125" spans="1:21" x14ac:dyDescent="0.25">
      <c r="A125" t="s">
        <v>133</v>
      </c>
      <c r="B125" s="2">
        <v>44054</v>
      </c>
      <c r="C125" s="2" t="str">
        <f t="shared" si="2"/>
        <v>Tuesday</v>
      </c>
      <c r="D125" s="2" t="str">
        <f t="shared" si="3"/>
        <v>August</v>
      </c>
      <c r="E125" s="3">
        <v>0.81388278739806563</v>
      </c>
      <c r="F125" t="s">
        <v>2117</v>
      </c>
      <c r="G125" t="s">
        <v>2329</v>
      </c>
      <c r="H125" t="s">
        <v>1010</v>
      </c>
      <c r="I125" s="1" t="s">
        <v>2512</v>
      </c>
      <c r="J125" s="1" t="s">
        <v>2479</v>
      </c>
      <c r="K125" s="1" t="s">
        <v>2448</v>
      </c>
      <c r="L125" s="1" t="s">
        <v>1012</v>
      </c>
      <c r="M125">
        <v>12386</v>
      </c>
      <c r="N125">
        <v>48</v>
      </c>
      <c r="O125" s="1" t="str">
        <f>VLOOKUP(Sales[[#This Row],[Product ID]],Products[[#Headers],[#Data],[Product ID]:[Product Name]],2,FALSE)</f>
        <v>Xerox 1967</v>
      </c>
      <c r="P125" s="1" t="str">
        <f>VLOOKUP(Sales[[#This Row],[Product ID]],Products[[#Headers],[#Data],[Product ID]:[Category]],3,)</f>
        <v>Office Supplies</v>
      </c>
      <c r="Q125" s="13">
        <f>VLOOKUP(Sales[[#This Row],[Product ID]],Products[[#Headers],[#Data],[Product ID]:[Unit Price]],4,FALSE)</f>
        <v>14.39</v>
      </c>
      <c r="R125" s="14">
        <f>VLOOKUP(Sales[[#This Row],[Product ID]],Products[[#Headers],[#Data]],5,FALSE)</f>
        <v>13</v>
      </c>
      <c r="S125" s="13">
        <f>Sales[[#This Row],[Quantity]]*Sales[[#This Row],[Unit Price]]</f>
        <v>690.72</v>
      </c>
      <c r="T125" s="14">
        <f>Sales[[#This Row],[Quantity]]*Sales[[#This Row],[Unit Cost]]</f>
        <v>624</v>
      </c>
      <c r="U125" s="13">
        <f>Sales[[#This Row],[Total Sales]]-Sales[[#This Row],[Total Cost]]</f>
        <v>66.720000000000027</v>
      </c>
    </row>
    <row r="126" spans="1:21" x14ac:dyDescent="0.25">
      <c r="A126" t="s">
        <v>134</v>
      </c>
      <c r="B126" s="2">
        <v>44347</v>
      </c>
      <c r="C126" s="2" t="str">
        <f t="shared" si="2"/>
        <v>Monday</v>
      </c>
      <c r="D126" s="2" t="str">
        <f t="shared" si="3"/>
        <v>May</v>
      </c>
      <c r="E126" s="3">
        <v>0.24053056934570349</v>
      </c>
      <c r="F126" t="s">
        <v>2035</v>
      </c>
      <c r="G126" t="s">
        <v>2247</v>
      </c>
      <c r="H126" t="s">
        <v>1010</v>
      </c>
      <c r="I126" s="1" t="s">
        <v>2469</v>
      </c>
      <c r="J126" s="1" t="s">
        <v>2458</v>
      </c>
      <c r="K126" s="1" t="s">
        <v>2448</v>
      </c>
      <c r="L126" s="1" t="s">
        <v>1014</v>
      </c>
      <c r="M126">
        <v>12390</v>
      </c>
      <c r="N126">
        <v>46</v>
      </c>
      <c r="O126" s="1" t="str">
        <f>VLOOKUP(Sales[[#This Row],[Product ID]],Products[[#Headers],[#Data],[Product ID]:[Product Name]],2,FALSE)</f>
        <v>Stur-D-Stor Shelving, Vertical 5-Shelf: 72"H x 36"W x 18 1/2"D</v>
      </c>
      <c r="P126" s="1" t="str">
        <f>VLOOKUP(Sales[[#This Row],[Product ID]],Products[[#Headers],[#Data],[Product ID]:[Category]],3,)</f>
        <v>Office Supplies</v>
      </c>
      <c r="Q126" s="13">
        <f>VLOOKUP(Sales[[#This Row],[Product ID]],Products[[#Headers],[#Data],[Product ID]:[Unit Price]],4,FALSE)</f>
        <v>66.349999999999994</v>
      </c>
      <c r="R126" s="14">
        <f>VLOOKUP(Sales[[#This Row],[Product ID]],Products[[#Headers],[#Data]],5,FALSE)</f>
        <v>61</v>
      </c>
      <c r="S126" s="13">
        <f>Sales[[#This Row],[Quantity]]*Sales[[#This Row],[Unit Price]]</f>
        <v>3052.1</v>
      </c>
      <c r="T126" s="14">
        <f>Sales[[#This Row],[Quantity]]*Sales[[#This Row],[Unit Cost]]</f>
        <v>2806</v>
      </c>
      <c r="U126" s="13">
        <f>Sales[[#This Row],[Total Sales]]-Sales[[#This Row],[Total Cost]]</f>
        <v>246.09999999999991</v>
      </c>
    </row>
    <row r="127" spans="1:21" x14ac:dyDescent="0.25">
      <c r="A127" t="s">
        <v>135</v>
      </c>
      <c r="B127" s="2">
        <v>44203</v>
      </c>
      <c r="C127" s="2" t="str">
        <f t="shared" si="2"/>
        <v>Thursday</v>
      </c>
      <c r="D127" s="2" t="str">
        <f t="shared" si="3"/>
        <v>January</v>
      </c>
      <c r="E127" s="3">
        <v>0.11030207957193017</v>
      </c>
      <c r="F127" t="s">
        <v>2118</v>
      </c>
      <c r="G127" t="s">
        <v>2330</v>
      </c>
      <c r="H127" t="s">
        <v>1010</v>
      </c>
      <c r="I127" s="1" t="s">
        <v>2513</v>
      </c>
      <c r="J127" s="1" t="s">
        <v>2472</v>
      </c>
      <c r="K127" s="1" t="s">
        <v>2448</v>
      </c>
      <c r="L127" s="1" t="s">
        <v>1012</v>
      </c>
      <c r="M127">
        <v>12631</v>
      </c>
      <c r="N127">
        <v>75</v>
      </c>
      <c r="O127" s="1" t="str">
        <f>VLOOKUP(Sales[[#This Row],[Product ID]],Products[[#Headers],[#Data],[Product ID]:[Product Name]],2,FALSE)</f>
        <v>Bose SoundLink Bluetooth Speaker</v>
      </c>
      <c r="P127" s="1" t="str">
        <f>VLOOKUP(Sales[[#This Row],[Product ID]],Products[[#Headers],[#Data],[Product ID]:[Category]],3,)</f>
        <v>Technology</v>
      </c>
      <c r="Q127" s="13">
        <f>VLOOKUP(Sales[[#This Row],[Product ID]],Products[[#Headers],[#Data],[Product ID]:[Unit Price]],4,FALSE)</f>
        <v>90.24</v>
      </c>
      <c r="R127" s="14">
        <f>VLOOKUP(Sales[[#This Row],[Product ID]],Products[[#Headers],[#Data]],5,FALSE)</f>
        <v>61</v>
      </c>
      <c r="S127" s="13">
        <f>Sales[[#This Row],[Quantity]]*Sales[[#This Row],[Unit Price]]</f>
        <v>6768</v>
      </c>
      <c r="T127" s="14">
        <f>Sales[[#This Row],[Quantity]]*Sales[[#This Row],[Unit Cost]]</f>
        <v>4575</v>
      </c>
      <c r="U127" s="13">
        <f>Sales[[#This Row],[Total Sales]]-Sales[[#This Row],[Total Cost]]</f>
        <v>2193</v>
      </c>
    </row>
    <row r="128" spans="1:21" x14ac:dyDescent="0.25">
      <c r="A128" t="s">
        <v>136</v>
      </c>
      <c r="B128" s="2">
        <v>44030</v>
      </c>
      <c r="C128" s="2" t="str">
        <f t="shared" si="2"/>
        <v>Saturday</v>
      </c>
      <c r="D128" s="2" t="str">
        <f t="shared" si="3"/>
        <v>July</v>
      </c>
      <c r="E128" s="3">
        <v>0.10738833468328401</v>
      </c>
      <c r="F128" t="s">
        <v>2119</v>
      </c>
      <c r="G128" t="s">
        <v>2331</v>
      </c>
      <c r="H128" t="s">
        <v>1011</v>
      </c>
      <c r="I128" s="1" t="s">
        <v>2514</v>
      </c>
      <c r="J128" s="1" t="s">
        <v>2487</v>
      </c>
      <c r="K128" s="1" t="s">
        <v>2448</v>
      </c>
      <c r="L128" s="1" t="s">
        <v>1012</v>
      </c>
      <c r="M128">
        <v>13025</v>
      </c>
      <c r="N128">
        <v>10</v>
      </c>
      <c r="O128" s="1" t="str">
        <f>VLOOKUP(Sales[[#This Row],[Product ID]],Products[[#Headers],[#Data],[Product ID]:[Product Name]],2,FALSE)</f>
        <v>Razer Tiamat Over Ear 7.1 Surround Sound PC Gaming Headset</v>
      </c>
      <c r="P128" s="1" t="str">
        <f>VLOOKUP(Sales[[#This Row],[Product ID]],Products[[#Headers],[#Data],[Product ID]:[Category]],3,)</f>
        <v>Technology</v>
      </c>
      <c r="Q128" s="13">
        <f>VLOOKUP(Sales[[#This Row],[Product ID]],Products[[#Headers],[#Data],[Product ID]:[Unit Price]],4,FALSE)</f>
        <v>57.91</v>
      </c>
      <c r="R128" s="14">
        <f>VLOOKUP(Sales[[#This Row],[Product ID]],Products[[#Headers],[#Data]],5,FALSE)</f>
        <v>32</v>
      </c>
      <c r="S128" s="13">
        <f>Sales[[#This Row],[Quantity]]*Sales[[#This Row],[Unit Price]]</f>
        <v>579.09999999999991</v>
      </c>
      <c r="T128" s="14">
        <f>Sales[[#This Row],[Quantity]]*Sales[[#This Row],[Unit Cost]]</f>
        <v>320</v>
      </c>
      <c r="U128" s="13">
        <f>Sales[[#This Row],[Total Sales]]-Sales[[#This Row],[Total Cost]]</f>
        <v>259.09999999999991</v>
      </c>
    </row>
    <row r="129" spans="1:21" x14ac:dyDescent="0.25">
      <c r="A129" t="s">
        <v>137</v>
      </c>
      <c r="B129" s="2">
        <v>44196</v>
      </c>
      <c r="C129" s="2" t="str">
        <f t="shared" si="2"/>
        <v>Thursday</v>
      </c>
      <c r="D129" s="2" t="str">
        <f t="shared" si="3"/>
        <v>December</v>
      </c>
      <c r="E129" s="3">
        <v>0.70656149543228552</v>
      </c>
      <c r="F129" t="s">
        <v>2100</v>
      </c>
      <c r="G129" t="s">
        <v>2312</v>
      </c>
      <c r="H129" t="s">
        <v>1011</v>
      </c>
      <c r="I129" s="1" t="s">
        <v>2514</v>
      </c>
      <c r="J129" s="1" t="s">
        <v>2487</v>
      </c>
      <c r="K129" s="1" t="s">
        <v>2448</v>
      </c>
      <c r="L129" s="1" t="s">
        <v>1012</v>
      </c>
      <c r="M129">
        <v>12217</v>
      </c>
      <c r="N129">
        <v>37</v>
      </c>
      <c r="O129" s="1" t="str">
        <f>VLOOKUP(Sales[[#This Row],[Product ID]],Products[[#Headers],[#Data],[Product ID]:[Product Name]],2,FALSE)</f>
        <v>Dantocept Ferurenone</v>
      </c>
      <c r="P129" s="1" t="str">
        <f>VLOOKUP(Sales[[#This Row],[Product ID]],Products[[#Headers],[#Data],[Product ID]:[Category]],3,)</f>
        <v>Antiseptics</v>
      </c>
      <c r="Q129" s="13">
        <f>VLOOKUP(Sales[[#This Row],[Product ID]],Products[[#Headers],[#Data],[Product ID]:[Unit Price]],4,FALSE)</f>
        <v>80.36</v>
      </c>
      <c r="R129" s="14">
        <f>VLOOKUP(Sales[[#This Row],[Product ID]],Products[[#Headers],[#Data]],5,FALSE)</f>
        <v>64</v>
      </c>
      <c r="S129" s="13">
        <f>Sales[[#This Row],[Quantity]]*Sales[[#This Row],[Unit Price]]</f>
        <v>2973.32</v>
      </c>
      <c r="T129" s="14">
        <f>Sales[[#This Row],[Quantity]]*Sales[[#This Row],[Unit Cost]]</f>
        <v>2368</v>
      </c>
      <c r="U129" s="13">
        <f>Sales[[#This Row],[Total Sales]]-Sales[[#This Row],[Total Cost]]</f>
        <v>605.32000000000016</v>
      </c>
    </row>
    <row r="130" spans="1:21" x14ac:dyDescent="0.25">
      <c r="A130" t="s">
        <v>138</v>
      </c>
      <c r="B130" s="2">
        <v>44238</v>
      </c>
      <c r="C130" s="2" t="str">
        <f t="shared" ref="C130:C193" si="4">TEXT(B130,"DDDD")</f>
        <v>Thursday</v>
      </c>
      <c r="D130" s="2" t="str">
        <f t="shared" ref="D130:D193" si="5">TEXT(B130,"MMMM")</f>
        <v>February</v>
      </c>
      <c r="E130" s="3">
        <v>0.33935660056778361</v>
      </c>
      <c r="F130" t="s">
        <v>2028</v>
      </c>
      <c r="G130" t="s">
        <v>2240</v>
      </c>
      <c r="H130" t="s">
        <v>1011</v>
      </c>
      <c r="I130" s="1" t="s">
        <v>2449</v>
      </c>
      <c r="J130" s="1" t="s">
        <v>2450</v>
      </c>
      <c r="K130" s="1" t="s">
        <v>2448</v>
      </c>
      <c r="L130" s="1" t="s">
        <v>1014</v>
      </c>
      <c r="M130">
        <v>12456</v>
      </c>
      <c r="N130">
        <v>79</v>
      </c>
      <c r="O130" s="1" t="str">
        <f>VLOOKUP(Sales[[#This Row],[Product ID]],Products[[#Headers],[#Data],[Product ID]:[Product Name]],2,FALSE)</f>
        <v>Safco Industrial Wire Shelving</v>
      </c>
      <c r="P130" s="1" t="str">
        <f>VLOOKUP(Sales[[#This Row],[Product ID]],Products[[#Headers],[#Data],[Product ID]:[Category]],3,)</f>
        <v>Office Supplies</v>
      </c>
      <c r="Q130" s="13">
        <f>VLOOKUP(Sales[[#This Row],[Product ID]],Products[[#Headers],[#Data],[Product ID]:[Unit Price]],4,FALSE)</f>
        <v>15.26</v>
      </c>
      <c r="R130" s="14">
        <f>VLOOKUP(Sales[[#This Row],[Product ID]],Products[[#Headers],[#Data]],5,FALSE)</f>
        <v>8</v>
      </c>
      <c r="S130" s="13">
        <f>Sales[[#This Row],[Quantity]]*Sales[[#This Row],[Unit Price]]</f>
        <v>1205.54</v>
      </c>
      <c r="T130" s="14">
        <f>Sales[[#This Row],[Quantity]]*Sales[[#This Row],[Unit Cost]]</f>
        <v>632</v>
      </c>
      <c r="U130" s="13">
        <f>Sales[[#This Row],[Total Sales]]-Sales[[#This Row],[Total Cost]]</f>
        <v>573.54</v>
      </c>
    </row>
    <row r="131" spans="1:21" x14ac:dyDescent="0.25">
      <c r="A131" t="s">
        <v>139</v>
      </c>
      <c r="B131" s="2">
        <v>44353</v>
      </c>
      <c r="C131" s="2" t="str">
        <f t="shared" si="4"/>
        <v>Sunday</v>
      </c>
      <c r="D131" s="2" t="str">
        <f t="shared" si="5"/>
        <v>June</v>
      </c>
      <c r="E131" s="3">
        <v>0.70330543445259774</v>
      </c>
      <c r="F131" t="s">
        <v>2120</v>
      </c>
      <c r="G131" t="s">
        <v>2332</v>
      </c>
      <c r="H131" t="s">
        <v>1011</v>
      </c>
      <c r="I131" s="1" t="s">
        <v>2449</v>
      </c>
      <c r="J131" s="1" t="s">
        <v>2450</v>
      </c>
      <c r="K131" s="1" t="s">
        <v>2448</v>
      </c>
      <c r="L131" s="1" t="s">
        <v>1014</v>
      </c>
      <c r="M131">
        <v>12597</v>
      </c>
      <c r="N131">
        <v>61</v>
      </c>
      <c r="O131" s="1" t="str">
        <f>VLOOKUP(Sales[[#This Row],[Product ID]],Products[[#Headers],[#Data],[Product ID]:[Product Name]],2,FALSE)</f>
        <v>PureGear Roll-On Screen Protector</v>
      </c>
      <c r="P131" s="1" t="str">
        <f>VLOOKUP(Sales[[#This Row],[Product ID]],Products[[#Headers],[#Data],[Product ID]:[Category]],3,)</f>
        <v>Technology</v>
      </c>
      <c r="Q131" s="13">
        <f>VLOOKUP(Sales[[#This Row],[Product ID]],Products[[#Headers],[#Data],[Product ID]:[Unit Price]],4,FALSE)</f>
        <v>22.62</v>
      </c>
      <c r="R131" s="14">
        <f>VLOOKUP(Sales[[#This Row],[Product ID]],Products[[#Headers],[#Data]],5,FALSE)</f>
        <v>12</v>
      </c>
      <c r="S131" s="13">
        <f>Sales[[#This Row],[Quantity]]*Sales[[#This Row],[Unit Price]]</f>
        <v>1379.8200000000002</v>
      </c>
      <c r="T131" s="14">
        <f>Sales[[#This Row],[Quantity]]*Sales[[#This Row],[Unit Cost]]</f>
        <v>732</v>
      </c>
      <c r="U131" s="13">
        <f>Sales[[#This Row],[Total Sales]]-Sales[[#This Row],[Total Cost]]</f>
        <v>647.82000000000016</v>
      </c>
    </row>
    <row r="132" spans="1:21" x14ac:dyDescent="0.25">
      <c r="A132" t="s">
        <v>140</v>
      </c>
      <c r="B132" s="2">
        <v>44097</v>
      </c>
      <c r="C132" s="2" t="str">
        <f t="shared" si="4"/>
        <v>Wednesday</v>
      </c>
      <c r="D132" s="2" t="str">
        <f t="shared" si="5"/>
        <v>September</v>
      </c>
      <c r="E132" s="3">
        <v>0.94171586716258759</v>
      </c>
      <c r="F132" t="s">
        <v>2121</v>
      </c>
      <c r="G132" t="s">
        <v>2333</v>
      </c>
      <c r="H132" t="s">
        <v>1010</v>
      </c>
      <c r="I132" s="1" t="s">
        <v>2509</v>
      </c>
      <c r="J132" s="1" t="s">
        <v>2510</v>
      </c>
      <c r="K132" s="1" t="s">
        <v>2448</v>
      </c>
      <c r="L132" s="1" t="s">
        <v>1013</v>
      </c>
      <c r="M132">
        <v>12222</v>
      </c>
      <c r="N132">
        <v>21</v>
      </c>
      <c r="O132" s="1" t="str">
        <f>VLOOKUP(Sales[[#This Row],[Product ID]],Products[[#Headers],[#Data],[Product ID]:[Product Name]],2,FALSE)</f>
        <v>Dexacilin Triline</v>
      </c>
      <c r="P132" s="1" t="str">
        <f>VLOOKUP(Sales[[#This Row],[Product ID]],Products[[#Headers],[#Data],[Product ID]:[Category]],3,)</f>
        <v>Analgesics</v>
      </c>
      <c r="Q132" s="13">
        <f>VLOOKUP(Sales[[#This Row],[Product ID]],Products[[#Headers],[#Data],[Product ID]:[Unit Price]],4,FALSE)</f>
        <v>42.47</v>
      </c>
      <c r="R132" s="14">
        <f>VLOOKUP(Sales[[#This Row],[Product ID]],Products[[#Headers],[#Data]],5,FALSE)</f>
        <v>30</v>
      </c>
      <c r="S132" s="13">
        <f>Sales[[#This Row],[Quantity]]*Sales[[#This Row],[Unit Price]]</f>
        <v>891.87</v>
      </c>
      <c r="T132" s="14">
        <f>Sales[[#This Row],[Quantity]]*Sales[[#This Row],[Unit Cost]]</f>
        <v>630</v>
      </c>
      <c r="U132" s="13">
        <f>Sales[[#This Row],[Total Sales]]-Sales[[#This Row],[Total Cost]]</f>
        <v>261.87</v>
      </c>
    </row>
    <row r="133" spans="1:21" x14ac:dyDescent="0.25">
      <c r="A133" t="s">
        <v>141</v>
      </c>
      <c r="B133" s="2">
        <v>44344</v>
      </c>
      <c r="C133" s="2" t="str">
        <f t="shared" si="4"/>
        <v>Friday</v>
      </c>
      <c r="D133" s="2" t="str">
        <f t="shared" si="5"/>
        <v>May</v>
      </c>
      <c r="E133" s="3">
        <v>4.7900481511258031E-2</v>
      </c>
      <c r="F133" t="s">
        <v>2122</v>
      </c>
      <c r="G133" t="s">
        <v>2334</v>
      </c>
      <c r="H133" t="s">
        <v>1010</v>
      </c>
      <c r="I133" s="1" t="s">
        <v>2509</v>
      </c>
      <c r="J133" s="1" t="s">
        <v>2510</v>
      </c>
      <c r="K133" s="1" t="s">
        <v>2448</v>
      </c>
      <c r="L133" s="1" t="s">
        <v>1013</v>
      </c>
      <c r="M133">
        <v>12871</v>
      </c>
      <c r="N133">
        <v>29</v>
      </c>
      <c r="O133" s="1" t="str">
        <f>VLOOKUP(Sales[[#This Row],[Product ID]],Products[[#Headers],[#Data],[Product ID]:[Product Name]],2,FALSE)</f>
        <v>GBC White Gloss Covers, Plain Front</v>
      </c>
      <c r="P133" s="1" t="str">
        <f>VLOOKUP(Sales[[#This Row],[Product ID]],Products[[#Headers],[#Data],[Product ID]:[Category]],3,)</f>
        <v>Office Supplies</v>
      </c>
      <c r="Q133" s="13">
        <f>VLOOKUP(Sales[[#This Row],[Product ID]],Products[[#Headers],[#Data],[Product ID]:[Unit Price]],4,FALSE)</f>
        <v>58.76</v>
      </c>
      <c r="R133" s="14">
        <f>VLOOKUP(Sales[[#This Row],[Product ID]],Products[[#Headers],[#Data]],5,FALSE)</f>
        <v>52</v>
      </c>
      <c r="S133" s="13">
        <f>Sales[[#This Row],[Quantity]]*Sales[[#This Row],[Unit Price]]</f>
        <v>1704.04</v>
      </c>
      <c r="T133" s="14">
        <f>Sales[[#This Row],[Quantity]]*Sales[[#This Row],[Unit Cost]]</f>
        <v>1508</v>
      </c>
      <c r="U133" s="13">
        <f>Sales[[#This Row],[Total Sales]]-Sales[[#This Row],[Total Cost]]</f>
        <v>196.03999999999996</v>
      </c>
    </row>
    <row r="134" spans="1:21" x14ac:dyDescent="0.25">
      <c r="A134" t="s">
        <v>142</v>
      </c>
      <c r="B134" s="2">
        <v>44076</v>
      </c>
      <c r="C134" s="2" t="str">
        <f t="shared" si="4"/>
        <v>Wednesday</v>
      </c>
      <c r="D134" s="2" t="str">
        <f t="shared" si="5"/>
        <v>September</v>
      </c>
      <c r="E134" s="3">
        <v>7.9504836227616948E-2</v>
      </c>
      <c r="F134" t="s">
        <v>2109</v>
      </c>
      <c r="G134" t="s">
        <v>2321</v>
      </c>
      <c r="H134" t="s">
        <v>1010</v>
      </c>
      <c r="I134" s="1" t="s">
        <v>2509</v>
      </c>
      <c r="J134" s="1" t="s">
        <v>2510</v>
      </c>
      <c r="K134" s="1" t="s">
        <v>2448</v>
      </c>
      <c r="L134" s="1" t="s">
        <v>1013</v>
      </c>
      <c r="M134">
        <v>12606</v>
      </c>
      <c r="N134">
        <v>99</v>
      </c>
      <c r="O134" s="1" t="str">
        <f>VLOOKUP(Sales[[#This Row],[Product ID]],Products[[#Headers],[#Data],[Product ID]:[Product Name]],2,FALSE)</f>
        <v>Tyvek Side-Opening Peel &amp; Seel Expanding Envelopes</v>
      </c>
      <c r="P134" s="1" t="str">
        <f>VLOOKUP(Sales[[#This Row],[Product ID]],Products[[#Headers],[#Data],[Product ID]:[Category]],3,)</f>
        <v>Office Supplies</v>
      </c>
      <c r="Q134" s="13">
        <f>VLOOKUP(Sales[[#This Row],[Product ID]],Products[[#Headers],[#Data],[Product ID]:[Unit Price]],4,FALSE)</f>
        <v>43.13</v>
      </c>
      <c r="R134" s="14">
        <f>VLOOKUP(Sales[[#This Row],[Product ID]],Products[[#Headers],[#Data]],5,FALSE)</f>
        <v>28</v>
      </c>
      <c r="S134" s="13">
        <f>Sales[[#This Row],[Quantity]]*Sales[[#This Row],[Unit Price]]</f>
        <v>4269.87</v>
      </c>
      <c r="T134" s="14">
        <f>Sales[[#This Row],[Quantity]]*Sales[[#This Row],[Unit Cost]]</f>
        <v>2772</v>
      </c>
      <c r="U134" s="13">
        <f>Sales[[#This Row],[Total Sales]]-Sales[[#This Row],[Total Cost]]</f>
        <v>1497.87</v>
      </c>
    </row>
    <row r="135" spans="1:21" x14ac:dyDescent="0.25">
      <c r="A135" t="s">
        <v>143</v>
      </c>
      <c r="B135" s="2">
        <v>44203</v>
      </c>
      <c r="C135" s="2" t="str">
        <f t="shared" si="4"/>
        <v>Thursday</v>
      </c>
      <c r="D135" s="2" t="str">
        <f t="shared" si="5"/>
        <v>January</v>
      </c>
      <c r="E135" s="3">
        <v>0.51652337888466449</v>
      </c>
      <c r="F135" t="s">
        <v>2123</v>
      </c>
      <c r="G135" t="s">
        <v>2335</v>
      </c>
      <c r="H135" t="s">
        <v>1010</v>
      </c>
      <c r="I135" s="1" t="s">
        <v>2515</v>
      </c>
      <c r="J135" s="1" t="s">
        <v>2450</v>
      </c>
      <c r="K135" s="1" t="s">
        <v>2448</v>
      </c>
      <c r="L135" s="1" t="s">
        <v>1012</v>
      </c>
      <c r="M135">
        <v>12814</v>
      </c>
      <c r="N135">
        <v>77</v>
      </c>
      <c r="O135" s="1" t="str">
        <f>VLOOKUP(Sales[[#This Row],[Product ID]],Products[[#Headers],[#Data],[Product ID]:[Product Name]],2,FALSE)</f>
        <v>Clear Mylar Reinforcing Strips</v>
      </c>
      <c r="P135" s="1" t="str">
        <f>VLOOKUP(Sales[[#This Row],[Product ID]],Products[[#Headers],[#Data],[Product ID]:[Category]],3,)</f>
        <v>Office Supplies</v>
      </c>
      <c r="Q135" s="13">
        <f>VLOOKUP(Sales[[#This Row],[Product ID]],Products[[#Headers],[#Data],[Product ID]:[Unit Price]],4,FALSE)</f>
        <v>39.479999999999997</v>
      </c>
      <c r="R135" s="14">
        <f>VLOOKUP(Sales[[#This Row],[Product ID]],Products[[#Headers],[#Data]],5,FALSE)</f>
        <v>32</v>
      </c>
      <c r="S135" s="13">
        <f>Sales[[#This Row],[Quantity]]*Sales[[#This Row],[Unit Price]]</f>
        <v>3039.9599999999996</v>
      </c>
      <c r="T135" s="14">
        <f>Sales[[#This Row],[Quantity]]*Sales[[#This Row],[Unit Cost]]</f>
        <v>2464</v>
      </c>
      <c r="U135" s="13">
        <f>Sales[[#This Row],[Total Sales]]-Sales[[#This Row],[Total Cost]]</f>
        <v>575.95999999999958</v>
      </c>
    </row>
    <row r="136" spans="1:21" x14ac:dyDescent="0.25">
      <c r="A136" t="s">
        <v>144</v>
      </c>
      <c r="B136" s="2">
        <v>44305</v>
      </c>
      <c r="C136" s="2" t="str">
        <f t="shared" si="4"/>
        <v>Monday</v>
      </c>
      <c r="D136" s="2" t="str">
        <f t="shared" si="5"/>
        <v>April</v>
      </c>
      <c r="E136" s="3">
        <v>0.86119765368555568</v>
      </c>
      <c r="F136" t="s">
        <v>2124</v>
      </c>
      <c r="G136" t="s">
        <v>2336</v>
      </c>
      <c r="H136" t="s">
        <v>1010</v>
      </c>
      <c r="I136" s="1" t="s">
        <v>2515</v>
      </c>
      <c r="J136" s="1" t="s">
        <v>2450</v>
      </c>
      <c r="K136" s="1" t="s">
        <v>2448</v>
      </c>
      <c r="L136" s="1" t="s">
        <v>1012</v>
      </c>
      <c r="M136">
        <v>12734</v>
      </c>
      <c r="N136">
        <v>22</v>
      </c>
      <c r="O136" s="1" t="str">
        <f>VLOOKUP(Sales[[#This Row],[Product ID]],Products[[#Headers],[#Data],[Product ID]:[Product Name]],2,FALSE)</f>
        <v>Staple holder</v>
      </c>
      <c r="P136" s="1" t="str">
        <f>VLOOKUP(Sales[[#This Row],[Product ID]],Products[[#Headers],[#Data],[Product ID]:[Category]],3,)</f>
        <v>Office Supplies</v>
      </c>
      <c r="Q136" s="13">
        <f>VLOOKUP(Sales[[#This Row],[Product ID]],Products[[#Headers],[#Data],[Product ID]:[Unit Price]],4,FALSE)</f>
        <v>83.08</v>
      </c>
      <c r="R136" s="14">
        <f>VLOOKUP(Sales[[#This Row],[Product ID]],Products[[#Headers],[#Data]],5,FALSE)</f>
        <v>64</v>
      </c>
      <c r="S136" s="13">
        <f>Sales[[#This Row],[Quantity]]*Sales[[#This Row],[Unit Price]]</f>
        <v>1827.76</v>
      </c>
      <c r="T136" s="14">
        <f>Sales[[#This Row],[Quantity]]*Sales[[#This Row],[Unit Cost]]</f>
        <v>1408</v>
      </c>
      <c r="U136" s="13">
        <f>Sales[[#This Row],[Total Sales]]-Sales[[#This Row],[Total Cost]]</f>
        <v>419.76</v>
      </c>
    </row>
    <row r="137" spans="1:21" x14ac:dyDescent="0.25">
      <c r="A137" t="s">
        <v>145</v>
      </c>
      <c r="B137" s="2">
        <v>44115</v>
      </c>
      <c r="C137" s="2" t="str">
        <f t="shared" si="4"/>
        <v>Sunday</v>
      </c>
      <c r="D137" s="2" t="str">
        <f t="shared" si="5"/>
        <v>October</v>
      </c>
      <c r="E137" s="3">
        <v>0.91110279355057611</v>
      </c>
      <c r="F137" t="s">
        <v>2125</v>
      </c>
      <c r="G137" t="s">
        <v>2337</v>
      </c>
      <c r="H137" t="s">
        <v>1011</v>
      </c>
      <c r="I137" s="1" t="s">
        <v>2515</v>
      </c>
      <c r="J137" s="1" t="s">
        <v>2450</v>
      </c>
      <c r="K137" s="1" t="s">
        <v>2448</v>
      </c>
      <c r="L137" s="1" t="s">
        <v>1012</v>
      </c>
      <c r="M137">
        <v>12757</v>
      </c>
      <c r="N137">
        <v>35</v>
      </c>
      <c r="O137" s="1" t="str">
        <f>VLOOKUP(Sales[[#This Row],[Product ID]],Products[[#Headers],[#Data],[Product ID]:[Product Name]],2,FALSE)</f>
        <v>GBC ProClick 150 Presentation Binding System</v>
      </c>
      <c r="P137" s="1" t="str">
        <f>VLOOKUP(Sales[[#This Row],[Product ID]],Products[[#Headers],[#Data],[Product ID]:[Category]],3,)</f>
        <v>Office Supplies</v>
      </c>
      <c r="Q137" s="13">
        <f>VLOOKUP(Sales[[#This Row],[Product ID]],Products[[#Headers],[#Data],[Product ID]:[Unit Price]],4,FALSE)</f>
        <v>83.25</v>
      </c>
      <c r="R137" s="14">
        <f>VLOOKUP(Sales[[#This Row],[Product ID]],Products[[#Headers],[#Data]],5,FALSE)</f>
        <v>60</v>
      </c>
      <c r="S137" s="13">
        <f>Sales[[#This Row],[Quantity]]*Sales[[#This Row],[Unit Price]]</f>
        <v>2913.75</v>
      </c>
      <c r="T137" s="14">
        <f>Sales[[#This Row],[Quantity]]*Sales[[#This Row],[Unit Cost]]</f>
        <v>2100</v>
      </c>
      <c r="U137" s="13">
        <f>Sales[[#This Row],[Total Sales]]-Sales[[#This Row],[Total Cost]]</f>
        <v>813.75</v>
      </c>
    </row>
    <row r="138" spans="1:21" x14ac:dyDescent="0.25">
      <c r="A138" t="s">
        <v>146</v>
      </c>
      <c r="B138" s="2">
        <v>44010</v>
      </c>
      <c r="C138" s="2" t="str">
        <f t="shared" si="4"/>
        <v>Sunday</v>
      </c>
      <c r="D138" s="2" t="str">
        <f t="shared" si="5"/>
        <v>June</v>
      </c>
      <c r="E138" s="3">
        <v>0.8968690558689898</v>
      </c>
      <c r="F138" t="s">
        <v>2124</v>
      </c>
      <c r="G138" t="s">
        <v>2336</v>
      </c>
      <c r="H138" t="s">
        <v>1010</v>
      </c>
      <c r="I138" s="1" t="s">
        <v>2515</v>
      </c>
      <c r="J138" s="1" t="s">
        <v>2450</v>
      </c>
      <c r="K138" s="1" t="s">
        <v>2448</v>
      </c>
      <c r="L138" s="1" t="s">
        <v>1012</v>
      </c>
      <c r="M138">
        <v>12144</v>
      </c>
      <c r="N138">
        <v>39</v>
      </c>
      <c r="O138" s="1" t="str">
        <f>VLOOKUP(Sales[[#This Row],[Product ID]],Products[[#Headers],[#Data],[Product ID]:[Product Name]],2,FALSE)</f>
        <v>Acycnafine Microvate</v>
      </c>
      <c r="P138" s="1" t="str">
        <f>VLOOKUP(Sales[[#This Row],[Product ID]],Products[[#Headers],[#Data],[Product ID]:[Category]],3,)</f>
        <v>Mood Stabilizers</v>
      </c>
      <c r="Q138" s="13">
        <f>VLOOKUP(Sales[[#This Row],[Product ID]],Products[[#Headers],[#Data],[Product ID]:[Unit Price]],4,FALSE)</f>
        <v>14.48</v>
      </c>
      <c r="R138" s="14">
        <f>VLOOKUP(Sales[[#This Row],[Product ID]],Products[[#Headers],[#Data]],5,FALSE)</f>
        <v>9</v>
      </c>
      <c r="S138" s="13">
        <f>Sales[[#This Row],[Quantity]]*Sales[[#This Row],[Unit Price]]</f>
        <v>564.72</v>
      </c>
      <c r="T138" s="14">
        <f>Sales[[#This Row],[Quantity]]*Sales[[#This Row],[Unit Cost]]</f>
        <v>351</v>
      </c>
      <c r="U138" s="13">
        <f>Sales[[#This Row],[Total Sales]]-Sales[[#This Row],[Total Cost]]</f>
        <v>213.72000000000003</v>
      </c>
    </row>
    <row r="139" spans="1:21" x14ac:dyDescent="0.25">
      <c r="A139" t="s">
        <v>147</v>
      </c>
      <c r="B139" s="2">
        <v>44058</v>
      </c>
      <c r="C139" s="2" t="str">
        <f t="shared" si="4"/>
        <v>Saturday</v>
      </c>
      <c r="D139" s="2" t="str">
        <f t="shared" si="5"/>
        <v>August</v>
      </c>
      <c r="E139" s="3">
        <v>0.77184259216517193</v>
      </c>
      <c r="F139" t="s">
        <v>2063</v>
      </c>
      <c r="G139" t="s">
        <v>2275</v>
      </c>
      <c r="H139" t="s">
        <v>1011</v>
      </c>
      <c r="I139" s="1" t="s">
        <v>2515</v>
      </c>
      <c r="J139" s="1" t="s">
        <v>2450</v>
      </c>
      <c r="K139" s="1" t="s">
        <v>2448</v>
      </c>
      <c r="L139" s="1" t="s">
        <v>1012</v>
      </c>
      <c r="M139">
        <v>12535</v>
      </c>
      <c r="N139">
        <v>70</v>
      </c>
      <c r="O139" s="1" t="str">
        <f>VLOOKUP(Sales[[#This Row],[Product ID]],Products[[#Headers],[#Data],[Product ID]:[Product Name]],2,FALSE)</f>
        <v>JBL Micro Wireless Portable Bluetooth Speaker</v>
      </c>
      <c r="P139" s="1" t="str">
        <f>VLOOKUP(Sales[[#This Row],[Product ID]],Products[[#Headers],[#Data],[Product ID]:[Category]],3,)</f>
        <v>Technology</v>
      </c>
      <c r="Q139" s="13">
        <f>VLOOKUP(Sales[[#This Row],[Product ID]],Products[[#Headers],[#Data],[Product ID]:[Unit Price]],4,FALSE)</f>
        <v>46.22</v>
      </c>
      <c r="R139" s="14">
        <f>VLOOKUP(Sales[[#This Row],[Product ID]],Products[[#Headers],[#Data]],5,FALSE)</f>
        <v>22</v>
      </c>
      <c r="S139" s="13">
        <f>Sales[[#This Row],[Quantity]]*Sales[[#This Row],[Unit Price]]</f>
        <v>3235.4</v>
      </c>
      <c r="T139" s="14">
        <f>Sales[[#This Row],[Quantity]]*Sales[[#This Row],[Unit Cost]]</f>
        <v>1540</v>
      </c>
      <c r="U139" s="13">
        <f>Sales[[#This Row],[Total Sales]]-Sales[[#This Row],[Total Cost]]</f>
        <v>1695.4</v>
      </c>
    </row>
    <row r="140" spans="1:21" x14ac:dyDescent="0.25">
      <c r="A140" t="s">
        <v>148</v>
      </c>
      <c r="B140" s="2">
        <v>44183</v>
      </c>
      <c r="C140" s="2" t="str">
        <f t="shared" si="4"/>
        <v>Friday</v>
      </c>
      <c r="D140" s="2" t="str">
        <f t="shared" si="5"/>
        <v>December</v>
      </c>
      <c r="E140" s="3">
        <v>0.47044322731581867</v>
      </c>
      <c r="F140" t="s">
        <v>2076</v>
      </c>
      <c r="G140" t="s">
        <v>2288</v>
      </c>
      <c r="H140" t="s">
        <v>1010</v>
      </c>
      <c r="I140" s="1" t="s">
        <v>2515</v>
      </c>
      <c r="J140" s="1" t="s">
        <v>2450</v>
      </c>
      <c r="K140" s="1" t="s">
        <v>2448</v>
      </c>
      <c r="L140" s="1" t="s">
        <v>1012</v>
      </c>
      <c r="M140">
        <v>12830</v>
      </c>
      <c r="N140">
        <v>82</v>
      </c>
      <c r="O140" s="1" t="str">
        <f>VLOOKUP(Sales[[#This Row],[Product ID]],Products[[#Headers],[#Data],[Product ID]:[Product Name]],2,FALSE)</f>
        <v>Canon Image Class D660 Copier</v>
      </c>
      <c r="P140" s="1" t="str">
        <f>VLOOKUP(Sales[[#This Row],[Product ID]],Products[[#Headers],[#Data],[Product ID]:[Category]],3,)</f>
        <v>Technology</v>
      </c>
      <c r="Q140" s="13">
        <f>VLOOKUP(Sales[[#This Row],[Product ID]],Products[[#Headers],[#Data],[Product ID]:[Unit Price]],4,FALSE)</f>
        <v>27.04</v>
      </c>
      <c r="R140" s="14">
        <f>VLOOKUP(Sales[[#This Row],[Product ID]],Products[[#Headers],[#Data]],5,FALSE)</f>
        <v>10</v>
      </c>
      <c r="S140" s="13">
        <f>Sales[[#This Row],[Quantity]]*Sales[[#This Row],[Unit Price]]</f>
        <v>2217.2799999999997</v>
      </c>
      <c r="T140" s="14">
        <f>Sales[[#This Row],[Quantity]]*Sales[[#This Row],[Unit Cost]]</f>
        <v>820</v>
      </c>
      <c r="U140" s="13">
        <f>Sales[[#This Row],[Total Sales]]-Sales[[#This Row],[Total Cost]]</f>
        <v>1397.2799999999997</v>
      </c>
    </row>
    <row r="141" spans="1:21" x14ac:dyDescent="0.25">
      <c r="A141" t="s">
        <v>149</v>
      </c>
      <c r="B141" s="2">
        <v>44282</v>
      </c>
      <c r="C141" s="2" t="str">
        <f t="shared" si="4"/>
        <v>Saturday</v>
      </c>
      <c r="D141" s="2" t="str">
        <f t="shared" si="5"/>
        <v>March</v>
      </c>
      <c r="E141" s="3">
        <v>0.73135596550634041</v>
      </c>
      <c r="F141" t="s">
        <v>2126</v>
      </c>
      <c r="G141" t="s">
        <v>2338</v>
      </c>
      <c r="H141" t="s">
        <v>1010</v>
      </c>
      <c r="I141" s="1" t="s">
        <v>2515</v>
      </c>
      <c r="J141" s="1" t="s">
        <v>2450</v>
      </c>
      <c r="K141" s="1" t="s">
        <v>2448</v>
      </c>
      <c r="L141" s="1" t="s">
        <v>1012</v>
      </c>
      <c r="M141">
        <v>12542</v>
      </c>
      <c r="N141">
        <v>40</v>
      </c>
      <c r="O141" s="1" t="str">
        <f>VLOOKUP(Sales[[#This Row],[Product ID]],Products[[#Headers],[#Data],[Product ID]:[Product Name]],2,FALSE)</f>
        <v>Padded Folding Chairs, Black, 4/Carton</v>
      </c>
      <c r="P141" s="1" t="str">
        <f>VLOOKUP(Sales[[#This Row],[Product ID]],Products[[#Headers],[#Data],[Product ID]:[Category]],3,)</f>
        <v>Furniture</v>
      </c>
      <c r="Q141" s="13">
        <f>VLOOKUP(Sales[[#This Row],[Product ID]],Products[[#Headers],[#Data],[Product ID]:[Unit Price]],4,FALSE)</f>
        <v>56.53</v>
      </c>
      <c r="R141" s="14">
        <f>VLOOKUP(Sales[[#This Row],[Product ID]],Products[[#Headers],[#Data]],5,FALSE)</f>
        <v>44</v>
      </c>
      <c r="S141" s="13">
        <f>Sales[[#This Row],[Quantity]]*Sales[[#This Row],[Unit Price]]</f>
        <v>2261.1999999999998</v>
      </c>
      <c r="T141" s="14">
        <f>Sales[[#This Row],[Quantity]]*Sales[[#This Row],[Unit Cost]]</f>
        <v>1760</v>
      </c>
      <c r="U141" s="13">
        <f>Sales[[#This Row],[Total Sales]]-Sales[[#This Row],[Total Cost]]</f>
        <v>501.19999999999982</v>
      </c>
    </row>
    <row r="142" spans="1:21" x14ac:dyDescent="0.25">
      <c r="A142" t="s">
        <v>150</v>
      </c>
      <c r="B142" s="2">
        <v>44284</v>
      </c>
      <c r="C142" s="2" t="str">
        <f t="shared" si="4"/>
        <v>Monday</v>
      </c>
      <c r="D142" s="2" t="str">
        <f t="shared" si="5"/>
        <v>March</v>
      </c>
      <c r="E142" s="3">
        <v>9.1660324246137792E-2</v>
      </c>
      <c r="F142" t="s">
        <v>2096</v>
      </c>
      <c r="G142" t="s">
        <v>2308</v>
      </c>
      <c r="H142" t="s">
        <v>1011</v>
      </c>
      <c r="I142" s="1" t="s">
        <v>2466</v>
      </c>
      <c r="J142" s="1" t="s">
        <v>2467</v>
      </c>
      <c r="K142" s="1" t="s">
        <v>2448</v>
      </c>
      <c r="L142" s="1" t="s">
        <v>1013</v>
      </c>
      <c r="M142">
        <v>13013</v>
      </c>
      <c r="N142">
        <v>22</v>
      </c>
      <c r="O142" s="1" t="str">
        <f>VLOOKUP(Sales[[#This Row],[Product ID]],Products[[#Headers],[#Data],[Product ID]:[Product Name]],2,FALSE)</f>
        <v>Avery 499</v>
      </c>
      <c r="P142" s="1" t="str">
        <f>VLOOKUP(Sales[[#This Row],[Product ID]],Products[[#Headers],[#Data],[Product ID]:[Category]],3,)</f>
        <v>Office Supplies</v>
      </c>
      <c r="Q142" s="13">
        <f>VLOOKUP(Sales[[#This Row],[Product ID]],Products[[#Headers],[#Data],[Product ID]:[Unit Price]],4,FALSE)</f>
        <v>12.1</v>
      </c>
      <c r="R142" s="14">
        <f>VLOOKUP(Sales[[#This Row],[Product ID]],Products[[#Headers],[#Data]],5,FALSE)</f>
        <v>9</v>
      </c>
      <c r="S142" s="13">
        <f>Sales[[#This Row],[Quantity]]*Sales[[#This Row],[Unit Price]]</f>
        <v>266.2</v>
      </c>
      <c r="T142" s="14">
        <f>Sales[[#This Row],[Quantity]]*Sales[[#This Row],[Unit Cost]]</f>
        <v>198</v>
      </c>
      <c r="U142" s="13">
        <f>Sales[[#This Row],[Total Sales]]-Sales[[#This Row],[Total Cost]]</f>
        <v>68.199999999999989</v>
      </c>
    </row>
    <row r="143" spans="1:21" x14ac:dyDescent="0.25">
      <c r="A143" t="s">
        <v>151</v>
      </c>
      <c r="B143" s="2">
        <v>44167</v>
      </c>
      <c r="C143" s="2" t="str">
        <f t="shared" si="4"/>
        <v>Wednesday</v>
      </c>
      <c r="D143" s="2" t="str">
        <f t="shared" si="5"/>
        <v>December</v>
      </c>
      <c r="E143" s="3">
        <v>0.97324234768907125</v>
      </c>
      <c r="F143" t="s">
        <v>2127</v>
      </c>
      <c r="G143" t="s">
        <v>2339</v>
      </c>
      <c r="H143" t="s">
        <v>1011</v>
      </c>
      <c r="I143" s="1" t="s">
        <v>2463</v>
      </c>
      <c r="J143" s="1" t="s">
        <v>2450</v>
      </c>
      <c r="K143" s="1" t="s">
        <v>2448</v>
      </c>
      <c r="L143" s="1" t="s">
        <v>1013</v>
      </c>
      <c r="M143">
        <v>12998</v>
      </c>
      <c r="N143">
        <v>13</v>
      </c>
      <c r="O143" s="1" t="str">
        <f>VLOOKUP(Sales[[#This Row],[Product ID]],Products[[#Headers],[#Data],[Product ID]:[Product Name]],2,FALSE)</f>
        <v>Cardinal EasyOpen D-Ring Binders</v>
      </c>
      <c r="P143" s="1" t="str">
        <f>VLOOKUP(Sales[[#This Row],[Product ID]],Products[[#Headers],[#Data],[Product ID]:[Category]],3,)</f>
        <v>Office Supplies</v>
      </c>
      <c r="Q143" s="13">
        <f>VLOOKUP(Sales[[#This Row],[Product ID]],Products[[#Headers],[#Data],[Product ID]:[Unit Price]],4,FALSE)</f>
        <v>79.59</v>
      </c>
      <c r="R143" s="14">
        <f>VLOOKUP(Sales[[#This Row],[Product ID]],Products[[#Headers],[#Data]],5,FALSE)</f>
        <v>66</v>
      </c>
      <c r="S143" s="13">
        <f>Sales[[#This Row],[Quantity]]*Sales[[#This Row],[Unit Price]]</f>
        <v>1034.67</v>
      </c>
      <c r="T143" s="14">
        <f>Sales[[#This Row],[Quantity]]*Sales[[#This Row],[Unit Cost]]</f>
        <v>858</v>
      </c>
      <c r="U143" s="13">
        <f>Sales[[#This Row],[Total Sales]]-Sales[[#This Row],[Total Cost]]</f>
        <v>176.67000000000007</v>
      </c>
    </row>
    <row r="144" spans="1:21" x14ac:dyDescent="0.25">
      <c r="A144" t="s">
        <v>152</v>
      </c>
      <c r="B144" s="2">
        <v>44025</v>
      </c>
      <c r="C144" s="2" t="str">
        <f t="shared" si="4"/>
        <v>Monday</v>
      </c>
      <c r="D144" s="2" t="str">
        <f t="shared" si="5"/>
        <v>July</v>
      </c>
      <c r="E144" s="3">
        <v>0.37263787973948814</v>
      </c>
      <c r="F144" t="s">
        <v>2128</v>
      </c>
      <c r="G144" t="s">
        <v>2340</v>
      </c>
      <c r="H144" t="s">
        <v>1011</v>
      </c>
      <c r="I144" s="1" t="s">
        <v>2463</v>
      </c>
      <c r="J144" s="1" t="s">
        <v>2450</v>
      </c>
      <c r="K144" s="1" t="s">
        <v>2448</v>
      </c>
      <c r="L144" s="1" t="s">
        <v>1013</v>
      </c>
      <c r="M144">
        <v>12959</v>
      </c>
      <c r="N144">
        <v>31</v>
      </c>
      <c r="O144" s="1" t="str">
        <f>VLOOKUP(Sales[[#This Row],[Product ID]],Products[[#Headers],[#Data],[Product ID]:[Product Name]],2,FALSE)</f>
        <v>Xerox 220</v>
      </c>
      <c r="P144" s="1" t="str">
        <f>VLOOKUP(Sales[[#This Row],[Product ID]],Products[[#Headers],[#Data],[Product ID]:[Category]],3,)</f>
        <v>Office Supplies</v>
      </c>
      <c r="Q144" s="13">
        <f>VLOOKUP(Sales[[#This Row],[Product ID]],Products[[#Headers],[#Data],[Product ID]:[Unit Price]],4,FALSE)</f>
        <v>22.01</v>
      </c>
      <c r="R144" s="14">
        <f>VLOOKUP(Sales[[#This Row],[Product ID]],Products[[#Headers],[#Data]],5,FALSE)</f>
        <v>11</v>
      </c>
      <c r="S144" s="13">
        <f>Sales[[#This Row],[Quantity]]*Sales[[#This Row],[Unit Price]]</f>
        <v>682.31000000000006</v>
      </c>
      <c r="T144" s="14">
        <f>Sales[[#This Row],[Quantity]]*Sales[[#This Row],[Unit Cost]]</f>
        <v>341</v>
      </c>
      <c r="U144" s="13">
        <f>Sales[[#This Row],[Total Sales]]-Sales[[#This Row],[Total Cost]]</f>
        <v>341.31000000000006</v>
      </c>
    </row>
    <row r="145" spans="1:21" x14ac:dyDescent="0.25">
      <c r="A145" t="s">
        <v>153</v>
      </c>
      <c r="B145" s="2">
        <v>44065</v>
      </c>
      <c r="C145" s="2" t="str">
        <f t="shared" si="4"/>
        <v>Saturday</v>
      </c>
      <c r="D145" s="2" t="str">
        <f t="shared" si="5"/>
        <v>August</v>
      </c>
      <c r="E145" s="3">
        <v>0.43369473883465381</v>
      </c>
      <c r="F145" t="s">
        <v>2045</v>
      </c>
      <c r="G145" t="s">
        <v>2257</v>
      </c>
      <c r="H145" t="s">
        <v>1011</v>
      </c>
      <c r="I145" s="1" t="s">
        <v>2463</v>
      </c>
      <c r="J145" s="1" t="s">
        <v>2450</v>
      </c>
      <c r="K145" s="1" t="s">
        <v>2448</v>
      </c>
      <c r="L145" s="1" t="s">
        <v>1013</v>
      </c>
      <c r="M145">
        <v>12362</v>
      </c>
      <c r="N145">
        <v>31</v>
      </c>
      <c r="O145" s="1" t="str">
        <f>VLOOKUP(Sales[[#This Row],[Product ID]],Products[[#Headers],[#Data],[Product ID]:[Product Name]],2,FALSE)</f>
        <v>Veratorol Ciclovatol</v>
      </c>
      <c r="P145" s="1" t="str">
        <f>VLOOKUP(Sales[[#This Row],[Product ID]],Products[[#Headers],[#Data],[Product ID]:[Category]],3,)</f>
        <v>Mood Stabilizers</v>
      </c>
      <c r="Q145" s="13">
        <f>VLOOKUP(Sales[[#This Row],[Product ID]],Products[[#Headers],[#Data],[Product ID]:[Unit Price]],4,FALSE)</f>
        <v>90.7</v>
      </c>
      <c r="R145" s="14">
        <f>VLOOKUP(Sales[[#This Row],[Product ID]],Products[[#Headers],[#Data]],5,FALSE)</f>
        <v>54</v>
      </c>
      <c r="S145" s="13">
        <f>Sales[[#This Row],[Quantity]]*Sales[[#This Row],[Unit Price]]</f>
        <v>2811.7000000000003</v>
      </c>
      <c r="T145" s="14">
        <f>Sales[[#This Row],[Quantity]]*Sales[[#This Row],[Unit Cost]]</f>
        <v>1674</v>
      </c>
      <c r="U145" s="13">
        <f>Sales[[#This Row],[Total Sales]]-Sales[[#This Row],[Total Cost]]</f>
        <v>1137.7000000000003</v>
      </c>
    </row>
    <row r="146" spans="1:21" x14ac:dyDescent="0.25">
      <c r="A146" t="s">
        <v>154</v>
      </c>
      <c r="B146" s="2">
        <v>44323</v>
      </c>
      <c r="C146" s="2" t="str">
        <f t="shared" si="4"/>
        <v>Friday</v>
      </c>
      <c r="D146" s="2" t="str">
        <f t="shared" si="5"/>
        <v>May</v>
      </c>
      <c r="E146" s="3">
        <v>0.37973773848381276</v>
      </c>
      <c r="F146" t="s">
        <v>2120</v>
      </c>
      <c r="G146" t="s">
        <v>2332</v>
      </c>
      <c r="H146" t="s">
        <v>1011</v>
      </c>
      <c r="I146" s="1" t="s">
        <v>2516</v>
      </c>
      <c r="J146" s="1" t="s">
        <v>2517</v>
      </c>
      <c r="K146" s="1" t="s">
        <v>2448</v>
      </c>
      <c r="L146" s="1" t="s">
        <v>1012</v>
      </c>
      <c r="M146">
        <v>12968</v>
      </c>
      <c r="N146">
        <v>60</v>
      </c>
      <c r="O146" s="1" t="str">
        <f>VLOOKUP(Sales[[#This Row],[Product ID]],Products[[#Headers],[#Data],[Product ID]:[Product Name]],2,FALSE)</f>
        <v>Chromcraft Bull-Nose Wood Oval Conference Tables &amp; Bases</v>
      </c>
      <c r="P146" s="1" t="str">
        <f>VLOOKUP(Sales[[#This Row],[Product ID]],Products[[#Headers],[#Data],[Product ID]:[Category]],3,)</f>
        <v>Furniture</v>
      </c>
      <c r="Q146" s="13">
        <f>VLOOKUP(Sales[[#This Row],[Product ID]],Products[[#Headers],[#Data],[Product ID]:[Unit Price]],4,FALSE)</f>
        <v>40.729999999999997</v>
      </c>
      <c r="R146" s="14">
        <f>VLOOKUP(Sales[[#This Row],[Product ID]],Products[[#Headers],[#Data]],5,FALSE)</f>
        <v>28</v>
      </c>
      <c r="S146" s="13">
        <f>Sales[[#This Row],[Quantity]]*Sales[[#This Row],[Unit Price]]</f>
        <v>2443.7999999999997</v>
      </c>
      <c r="T146" s="14">
        <f>Sales[[#This Row],[Quantity]]*Sales[[#This Row],[Unit Cost]]</f>
        <v>1680</v>
      </c>
      <c r="U146" s="13">
        <f>Sales[[#This Row],[Total Sales]]-Sales[[#This Row],[Total Cost]]</f>
        <v>763.79999999999973</v>
      </c>
    </row>
    <row r="147" spans="1:21" x14ac:dyDescent="0.25">
      <c r="A147" t="s">
        <v>155</v>
      </c>
      <c r="B147" s="2">
        <v>44032</v>
      </c>
      <c r="C147" s="2" t="str">
        <f t="shared" si="4"/>
        <v>Monday</v>
      </c>
      <c r="D147" s="2" t="str">
        <f t="shared" si="5"/>
        <v>July</v>
      </c>
      <c r="E147" s="3">
        <v>0.39200924494813849</v>
      </c>
      <c r="F147" t="s">
        <v>2074</v>
      </c>
      <c r="G147" t="s">
        <v>2286</v>
      </c>
      <c r="H147" t="s">
        <v>1011</v>
      </c>
      <c r="I147" s="1" t="s">
        <v>2518</v>
      </c>
      <c r="J147" s="1" t="s">
        <v>2450</v>
      </c>
      <c r="K147" s="1" t="s">
        <v>2448</v>
      </c>
      <c r="L147" s="1" t="s">
        <v>1012</v>
      </c>
      <c r="M147">
        <v>12733</v>
      </c>
      <c r="N147">
        <v>100</v>
      </c>
      <c r="O147" s="1" t="str">
        <f>VLOOKUP(Sales[[#This Row],[Product ID]],Products[[#Headers],[#Data],[Product ID]:[Product Name]],2,FALSE)</f>
        <v>Avery Hi-Liter EverBold Pen Style Fluorescent Highlighters, 4/Pack</v>
      </c>
      <c r="P147" s="1" t="str">
        <f>VLOOKUP(Sales[[#This Row],[Product ID]],Products[[#Headers],[#Data],[Product ID]:[Category]],3,)</f>
        <v>Office Supplies</v>
      </c>
      <c r="Q147" s="13">
        <f>VLOOKUP(Sales[[#This Row],[Product ID]],Products[[#Headers],[#Data],[Product ID]:[Unit Price]],4,FALSE)</f>
        <v>70.319999999999993</v>
      </c>
      <c r="R147" s="14">
        <f>VLOOKUP(Sales[[#This Row],[Product ID]],Products[[#Headers],[#Data]],5,FALSE)</f>
        <v>51</v>
      </c>
      <c r="S147" s="13">
        <f>Sales[[#This Row],[Quantity]]*Sales[[#This Row],[Unit Price]]</f>
        <v>7031.9999999999991</v>
      </c>
      <c r="T147" s="14">
        <f>Sales[[#This Row],[Quantity]]*Sales[[#This Row],[Unit Cost]]</f>
        <v>5100</v>
      </c>
      <c r="U147" s="13">
        <f>Sales[[#This Row],[Total Sales]]-Sales[[#This Row],[Total Cost]]</f>
        <v>1931.9999999999991</v>
      </c>
    </row>
    <row r="148" spans="1:21" x14ac:dyDescent="0.25">
      <c r="A148" t="s">
        <v>156</v>
      </c>
      <c r="B148" s="2">
        <v>44154</v>
      </c>
      <c r="C148" s="2" t="str">
        <f t="shared" si="4"/>
        <v>Thursday</v>
      </c>
      <c r="D148" s="2" t="str">
        <f t="shared" si="5"/>
        <v>November</v>
      </c>
      <c r="E148" s="3">
        <v>1.0961471256524913E-2</v>
      </c>
      <c r="F148" t="s">
        <v>2086</v>
      </c>
      <c r="G148" t="s">
        <v>2298</v>
      </c>
      <c r="H148" t="s">
        <v>1011</v>
      </c>
      <c r="I148" s="1" t="s">
        <v>2519</v>
      </c>
      <c r="J148" s="1" t="s">
        <v>2510</v>
      </c>
      <c r="K148" s="1" t="s">
        <v>2448</v>
      </c>
      <c r="L148" s="1" t="s">
        <v>1014</v>
      </c>
      <c r="M148">
        <v>12206</v>
      </c>
      <c r="N148">
        <v>33</v>
      </c>
      <c r="O148" s="1" t="str">
        <f>VLOOKUP(Sales[[#This Row],[Product ID]],Products[[#Headers],[#Data],[Product ID]:[Product Name]],2,FALSE)</f>
        <v>Claricriptine Adaferol</v>
      </c>
      <c r="P148" s="1" t="str">
        <f>VLOOKUP(Sales[[#This Row],[Product ID]],Products[[#Headers],[#Data],[Product ID]:[Category]],3,)</f>
        <v>Antibiotics</v>
      </c>
      <c r="Q148" s="13">
        <f>VLOOKUP(Sales[[#This Row],[Product ID]],Products[[#Headers],[#Data],[Product ID]:[Unit Price]],4,FALSE)</f>
        <v>48.52</v>
      </c>
      <c r="R148" s="14">
        <f>VLOOKUP(Sales[[#This Row],[Product ID]],Products[[#Headers],[#Data]],5,FALSE)</f>
        <v>27</v>
      </c>
      <c r="S148" s="13">
        <f>Sales[[#This Row],[Quantity]]*Sales[[#This Row],[Unit Price]]</f>
        <v>1601.16</v>
      </c>
      <c r="T148" s="14">
        <f>Sales[[#This Row],[Quantity]]*Sales[[#This Row],[Unit Cost]]</f>
        <v>891</v>
      </c>
      <c r="U148" s="13">
        <f>Sales[[#This Row],[Total Sales]]-Sales[[#This Row],[Total Cost]]</f>
        <v>710.16000000000008</v>
      </c>
    </row>
    <row r="149" spans="1:21" x14ac:dyDescent="0.25">
      <c r="A149" t="s">
        <v>157</v>
      </c>
      <c r="B149" s="2">
        <v>44178</v>
      </c>
      <c r="C149" s="2" t="str">
        <f t="shared" si="4"/>
        <v>Sunday</v>
      </c>
      <c r="D149" s="2" t="str">
        <f t="shared" si="5"/>
        <v>December</v>
      </c>
      <c r="E149" s="3">
        <v>0.6966431787001045</v>
      </c>
      <c r="F149" t="s">
        <v>2036</v>
      </c>
      <c r="G149" t="s">
        <v>2248</v>
      </c>
      <c r="H149" t="s">
        <v>1011</v>
      </c>
      <c r="I149" s="1" t="s">
        <v>2520</v>
      </c>
      <c r="J149" s="1" t="s">
        <v>2460</v>
      </c>
      <c r="K149" s="1" t="s">
        <v>2448</v>
      </c>
      <c r="L149" s="1" t="s">
        <v>1013</v>
      </c>
      <c r="M149">
        <v>12250</v>
      </c>
      <c r="N149">
        <v>55</v>
      </c>
      <c r="O149" s="1" t="str">
        <f>VLOOKUP(Sales[[#This Row],[Product ID]],Products[[#Headers],[#Data],[Product ID]:[Product Name]],2,FALSE)</f>
        <v>Ganineva Agenium</v>
      </c>
      <c r="P149" s="1" t="str">
        <f>VLOOKUP(Sales[[#This Row],[Product ID]],Products[[#Headers],[#Data],[Product ID]:[Category]],3,)</f>
        <v>Antiseptics</v>
      </c>
      <c r="Q149" s="13">
        <f>VLOOKUP(Sales[[#This Row],[Product ID]],Products[[#Headers],[#Data],[Product ID]:[Unit Price]],4,FALSE)</f>
        <v>21.94</v>
      </c>
      <c r="R149" s="14">
        <f>VLOOKUP(Sales[[#This Row],[Product ID]],Products[[#Headers],[#Data]],5,FALSE)</f>
        <v>10</v>
      </c>
      <c r="S149" s="13">
        <f>Sales[[#This Row],[Quantity]]*Sales[[#This Row],[Unit Price]]</f>
        <v>1206.7</v>
      </c>
      <c r="T149" s="14">
        <f>Sales[[#This Row],[Quantity]]*Sales[[#This Row],[Unit Cost]]</f>
        <v>550</v>
      </c>
      <c r="U149" s="13">
        <f>Sales[[#This Row],[Total Sales]]-Sales[[#This Row],[Total Cost]]</f>
        <v>656.7</v>
      </c>
    </row>
    <row r="150" spans="1:21" x14ac:dyDescent="0.25">
      <c r="A150" t="s">
        <v>158</v>
      </c>
      <c r="B150" s="2">
        <v>44293</v>
      </c>
      <c r="C150" s="2" t="str">
        <f t="shared" si="4"/>
        <v>Wednesday</v>
      </c>
      <c r="D150" s="2" t="str">
        <f t="shared" si="5"/>
        <v>April</v>
      </c>
      <c r="E150" s="3">
        <v>0.17687587647375136</v>
      </c>
      <c r="F150" t="s">
        <v>2070</v>
      </c>
      <c r="G150" t="s">
        <v>2282</v>
      </c>
      <c r="H150" t="s">
        <v>1010</v>
      </c>
      <c r="I150" s="1" t="s">
        <v>2520</v>
      </c>
      <c r="J150" s="1" t="s">
        <v>2460</v>
      </c>
      <c r="K150" s="1" t="s">
        <v>2448</v>
      </c>
      <c r="L150" s="1" t="s">
        <v>1013</v>
      </c>
      <c r="M150">
        <v>13054</v>
      </c>
      <c r="N150">
        <v>69</v>
      </c>
      <c r="O150" s="1" t="str">
        <f>VLOOKUP(Sales[[#This Row],[Product ID]],Products[[#Headers],[#Data],[Product ID]:[Product Name]],2,FALSE)</f>
        <v>Xerox 202</v>
      </c>
      <c r="P150" s="1" t="str">
        <f>VLOOKUP(Sales[[#This Row],[Product ID]],Products[[#Headers],[#Data],[Product ID]:[Category]],3,)</f>
        <v>Office Supplies</v>
      </c>
      <c r="Q150" s="13">
        <f>VLOOKUP(Sales[[#This Row],[Product ID]],Products[[#Headers],[#Data],[Product ID]:[Unit Price]],4,FALSE)</f>
        <v>35.79</v>
      </c>
      <c r="R150" s="14">
        <f>VLOOKUP(Sales[[#This Row],[Product ID]],Products[[#Headers],[#Data]],5,FALSE)</f>
        <v>21</v>
      </c>
      <c r="S150" s="13">
        <f>Sales[[#This Row],[Quantity]]*Sales[[#This Row],[Unit Price]]</f>
        <v>2469.5099999999998</v>
      </c>
      <c r="T150" s="14">
        <f>Sales[[#This Row],[Quantity]]*Sales[[#This Row],[Unit Cost]]</f>
        <v>1449</v>
      </c>
      <c r="U150" s="13">
        <f>Sales[[#This Row],[Total Sales]]-Sales[[#This Row],[Total Cost]]</f>
        <v>1020.5099999999998</v>
      </c>
    </row>
    <row r="151" spans="1:21" x14ac:dyDescent="0.25">
      <c r="A151" t="s">
        <v>159</v>
      </c>
      <c r="B151" s="2">
        <v>44358</v>
      </c>
      <c r="C151" s="2" t="str">
        <f t="shared" si="4"/>
        <v>Friday</v>
      </c>
      <c r="D151" s="2" t="str">
        <f t="shared" si="5"/>
        <v>June</v>
      </c>
      <c r="E151" s="3">
        <v>0.74204672890642642</v>
      </c>
      <c r="F151" t="s">
        <v>2129</v>
      </c>
      <c r="G151" t="s">
        <v>2341</v>
      </c>
      <c r="H151" t="s">
        <v>1011</v>
      </c>
      <c r="I151" s="1" t="s">
        <v>2520</v>
      </c>
      <c r="J151" s="1" t="s">
        <v>2460</v>
      </c>
      <c r="K151" s="1" t="s">
        <v>2448</v>
      </c>
      <c r="L151" s="1" t="s">
        <v>1013</v>
      </c>
      <c r="M151">
        <v>12578</v>
      </c>
      <c r="N151">
        <v>78</v>
      </c>
      <c r="O151" s="1" t="str">
        <f>VLOOKUP(Sales[[#This Row],[Product ID]],Products[[#Headers],[#Data],[Product ID]:[Product Name]],2,FALSE)</f>
        <v>OIC Bulk Pack Metal Binder Clips</v>
      </c>
      <c r="P151" s="1" t="str">
        <f>VLOOKUP(Sales[[#This Row],[Product ID]],Products[[#Headers],[#Data],[Product ID]:[Category]],3,)</f>
        <v>Office Supplies</v>
      </c>
      <c r="Q151" s="13">
        <f>VLOOKUP(Sales[[#This Row],[Product ID]],Products[[#Headers],[#Data],[Product ID]:[Unit Price]],4,FALSE)</f>
        <v>19.100000000000001</v>
      </c>
      <c r="R151" s="14">
        <f>VLOOKUP(Sales[[#This Row],[Product ID]],Products[[#Headers],[#Data]],5,FALSE)</f>
        <v>9</v>
      </c>
      <c r="S151" s="13">
        <f>Sales[[#This Row],[Quantity]]*Sales[[#This Row],[Unit Price]]</f>
        <v>1489.8000000000002</v>
      </c>
      <c r="T151" s="14">
        <f>Sales[[#This Row],[Quantity]]*Sales[[#This Row],[Unit Cost]]</f>
        <v>702</v>
      </c>
      <c r="U151" s="13">
        <f>Sales[[#This Row],[Total Sales]]-Sales[[#This Row],[Total Cost]]</f>
        <v>787.80000000000018</v>
      </c>
    </row>
    <row r="152" spans="1:21" x14ac:dyDescent="0.25">
      <c r="A152" t="s">
        <v>160</v>
      </c>
      <c r="B152" s="2">
        <v>44161</v>
      </c>
      <c r="C152" s="2" t="str">
        <f t="shared" si="4"/>
        <v>Thursday</v>
      </c>
      <c r="D152" s="2" t="str">
        <f t="shared" si="5"/>
        <v>November</v>
      </c>
      <c r="E152" s="3">
        <v>0.8235477979367114</v>
      </c>
      <c r="F152" t="s">
        <v>2130</v>
      </c>
      <c r="G152" t="s">
        <v>2342</v>
      </c>
      <c r="H152" t="s">
        <v>1011</v>
      </c>
      <c r="I152" s="1" t="s">
        <v>2520</v>
      </c>
      <c r="J152" s="1" t="s">
        <v>2460</v>
      </c>
      <c r="K152" s="1" t="s">
        <v>2448</v>
      </c>
      <c r="L152" s="1" t="s">
        <v>1013</v>
      </c>
      <c r="M152">
        <v>13104</v>
      </c>
      <c r="N152">
        <v>72</v>
      </c>
      <c r="O152" s="1" t="str">
        <f>VLOOKUP(Sales[[#This Row],[Product ID]],Products[[#Headers],[#Data],[Product ID]:[Product Name]],2,FALSE)</f>
        <v>Fellowes 8 Outlet Superior Workstation Surge Protector w/o Phone/Fax/Modem Protection</v>
      </c>
      <c r="P152" s="1" t="str">
        <f>VLOOKUP(Sales[[#This Row],[Product ID]],Products[[#Headers],[#Data],[Product ID]:[Category]],3,)</f>
        <v>Office Supplies</v>
      </c>
      <c r="Q152" s="13">
        <f>VLOOKUP(Sales[[#This Row],[Product ID]],Products[[#Headers],[#Data],[Product ID]:[Unit Price]],4,FALSE)</f>
        <v>84.63</v>
      </c>
      <c r="R152" s="14">
        <f>VLOOKUP(Sales[[#This Row],[Product ID]],Products[[#Headers],[#Data]],5,FALSE)</f>
        <v>55</v>
      </c>
      <c r="S152" s="13">
        <f>Sales[[#This Row],[Quantity]]*Sales[[#This Row],[Unit Price]]</f>
        <v>6093.36</v>
      </c>
      <c r="T152" s="14">
        <f>Sales[[#This Row],[Quantity]]*Sales[[#This Row],[Unit Cost]]</f>
        <v>3960</v>
      </c>
      <c r="U152" s="13">
        <f>Sales[[#This Row],[Total Sales]]-Sales[[#This Row],[Total Cost]]</f>
        <v>2133.3599999999997</v>
      </c>
    </row>
    <row r="153" spans="1:21" x14ac:dyDescent="0.25">
      <c r="A153" t="s">
        <v>161</v>
      </c>
      <c r="B153" s="2">
        <v>44131</v>
      </c>
      <c r="C153" s="2" t="str">
        <f t="shared" si="4"/>
        <v>Tuesday</v>
      </c>
      <c r="D153" s="2" t="str">
        <f t="shared" si="5"/>
        <v>October</v>
      </c>
      <c r="E153" s="3">
        <v>0.86498285783530526</v>
      </c>
      <c r="F153" t="s">
        <v>2052</v>
      </c>
      <c r="G153" t="s">
        <v>2264</v>
      </c>
      <c r="H153" t="s">
        <v>1010</v>
      </c>
      <c r="I153" s="1" t="s">
        <v>2521</v>
      </c>
      <c r="J153" s="1" t="s">
        <v>2487</v>
      </c>
      <c r="K153" s="1" t="s">
        <v>2448</v>
      </c>
      <c r="L153" s="1" t="s">
        <v>1014</v>
      </c>
      <c r="M153">
        <v>12231</v>
      </c>
      <c r="N153">
        <v>32</v>
      </c>
      <c r="O153" s="1" t="str">
        <f>VLOOKUP(Sales[[#This Row],[Product ID]],Products[[#Headers],[#Data],[Product ID]:[Product Name]],2,FALSE)</f>
        <v>Doxivorin</v>
      </c>
      <c r="P153" s="1" t="str">
        <f>VLOOKUP(Sales[[#This Row],[Product ID]],Products[[#Headers],[#Data],[Product ID]:[Category]],3,)</f>
        <v>Antimalarial</v>
      </c>
      <c r="Q153" s="13">
        <f>VLOOKUP(Sales[[#This Row],[Product ID]],Products[[#Headers],[#Data],[Product ID]:[Unit Price]],4,FALSE)</f>
        <v>12.45</v>
      </c>
      <c r="R153" s="14">
        <f>VLOOKUP(Sales[[#This Row],[Product ID]],Products[[#Headers],[#Data]],5,FALSE)</f>
        <v>10</v>
      </c>
      <c r="S153" s="13">
        <f>Sales[[#This Row],[Quantity]]*Sales[[#This Row],[Unit Price]]</f>
        <v>398.4</v>
      </c>
      <c r="T153" s="14">
        <f>Sales[[#This Row],[Quantity]]*Sales[[#This Row],[Unit Cost]]</f>
        <v>320</v>
      </c>
      <c r="U153" s="13">
        <f>Sales[[#This Row],[Total Sales]]-Sales[[#This Row],[Total Cost]]</f>
        <v>78.399999999999977</v>
      </c>
    </row>
    <row r="154" spans="1:21" x14ac:dyDescent="0.25">
      <c r="A154" t="s">
        <v>162</v>
      </c>
      <c r="B154" s="2">
        <v>44006</v>
      </c>
      <c r="C154" s="2" t="str">
        <f t="shared" si="4"/>
        <v>Wednesday</v>
      </c>
      <c r="D154" s="2" t="str">
        <f t="shared" si="5"/>
        <v>June</v>
      </c>
      <c r="E154" s="3">
        <v>0.11107333537005315</v>
      </c>
      <c r="F154" t="s">
        <v>2025</v>
      </c>
      <c r="G154" t="s">
        <v>2237</v>
      </c>
      <c r="H154" t="s">
        <v>1010</v>
      </c>
      <c r="I154" s="1" t="s">
        <v>2521</v>
      </c>
      <c r="J154" s="1" t="s">
        <v>2487</v>
      </c>
      <c r="K154" s="1" t="s">
        <v>2448</v>
      </c>
      <c r="L154" s="1" t="s">
        <v>1014</v>
      </c>
      <c r="M154">
        <v>12329</v>
      </c>
      <c r="N154">
        <v>79</v>
      </c>
      <c r="O154" s="1" t="str">
        <f>VLOOKUP(Sales[[#This Row],[Product ID]],Products[[#Headers],[#Data],[Product ID]:[Product Name]],2,FALSE)</f>
        <v>Secrelazine Insonamic</v>
      </c>
      <c r="P154" s="1" t="str">
        <f>VLOOKUP(Sales[[#This Row],[Product ID]],Products[[#Headers],[#Data],[Product ID]:[Category]],3,)</f>
        <v>Antipiretics</v>
      </c>
      <c r="Q154" s="13">
        <f>VLOOKUP(Sales[[#This Row],[Product ID]],Products[[#Headers],[#Data],[Product ID]:[Unit Price]],4,FALSE)</f>
        <v>74.290000000000006</v>
      </c>
      <c r="R154" s="14">
        <f>VLOOKUP(Sales[[#This Row],[Product ID]],Products[[#Headers],[#Data]],5,FALSE)</f>
        <v>68</v>
      </c>
      <c r="S154" s="13">
        <f>Sales[[#This Row],[Quantity]]*Sales[[#This Row],[Unit Price]]</f>
        <v>5868.9100000000008</v>
      </c>
      <c r="T154" s="14">
        <f>Sales[[#This Row],[Quantity]]*Sales[[#This Row],[Unit Cost]]</f>
        <v>5372</v>
      </c>
      <c r="U154" s="13">
        <f>Sales[[#This Row],[Total Sales]]-Sales[[#This Row],[Total Cost]]</f>
        <v>496.91000000000076</v>
      </c>
    </row>
    <row r="155" spans="1:21" x14ac:dyDescent="0.25">
      <c r="A155" t="s">
        <v>163</v>
      </c>
      <c r="B155" s="2">
        <v>44284</v>
      </c>
      <c r="C155" s="2" t="str">
        <f t="shared" si="4"/>
        <v>Monday</v>
      </c>
      <c r="D155" s="2" t="str">
        <f t="shared" si="5"/>
        <v>March</v>
      </c>
      <c r="E155" s="3">
        <v>0.30077107942456593</v>
      </c>
      <c r="F155" t="s">
        <v>2131</v>
      </c>
      <c r="G155" t="s">
        <v>2343</v>
      </c>
      <c r="H155" t="s">
        <v>1010</v>
      </c>
      <c r="I155" s="1" t="s">
        <v>2522</v>
      </c>
      <c r="J155" s="1" t="s">
        <v>2450</v>
      </c>
      <c r="K155" s="1" t="s">
        <v>2448</v>
      </c>
      <c r="L155" s="1" t="s">
        <v>1013</v>
      </c>
      <c r="M155">
        <v>13096</v>
      </c>
      <c r="N155">
        <v>32</v>
      </c>
      <c r="O155" s="1" t="str">
        <f>VLOOKUP(Sales[[#This Row],[Product ID]],Products[[#Headers],[#Data],[Product ID]:[Product Name]],2,FALSE)</f>
        <v>Kensington 4 Outlet MasterPiece Compact Power Control Center</v>
      </c>
      <c r="P155" s="1" t="str">
        <f>VLOOKUP(Sales[[#This Row],[Product ID]],Products[[#Headers],[#Data],[Product ID]:[Category]],3,)</f>
        <v>Office Supplies</v>
      </c>
      <c r="Q155" s="13">
        <f>VLOOKUP(Sales[[#This Row],[Product ID]],Products[[#Headers],[#Data],[Product ID]:[Unit Price]],4,FALSE)</f>
        <v>15.5</v>
      </c>
      <c r="R155" s="14">
        <f>VLOOKUP(Sales[[#This Row],[Product ID]],Products[[#Headers],[#Data]],5,FALSE)</f>
        <v>13</v>
      </c>
      <c r="S155" s="13">
        <f>Sales[[#This Row],[Quantity]]*Sales[[#This Row],[Unit Price]]</f>
        <v>496</v>
      </c>
      <c r="T155" s="14">
        <f>Sales[[#This Row],[Quantity]]*Sales[[#This Row],[Unit Cost]]</f>
        <v>416</v>
      </c>
      <c r="U155" s="13">
        <f>Sales[[#This Row],[Total Sales]]-Sales[[#This Row],[Total Cost]]</f>
        <v>80</v>
      </c>
    </row>
    <row r="156" spans="1:21" x14ac:dyDescent="0.25">
      <c r="A156" t="s">
        <v>164</v>
      </c>
      <c r="B156" s="2">
        <v>44055</v>
      </c>
      <c r="C156" s="2" t="str">
        <f t="shared" si="4"/>
        <v>Wednesday</v>
      </c>
      <c r="D156" s="2" t="str">
        <f t="shared" si="5"/>
        <v>August</v>
      </c>
      <c r="E156" s="3">
        <v>0.14425775421131504</v>
      </c>
      <c r="F156" t="s">
        <v>2069</v>
      </c>
      <c r="G156" t="s">
        <v>2281</v>
      </c>
      <c r="H156" t="s">
        <v>1010</v>
      </c>
      <c r="I156" s="1" t="s">
        <v>2522</v>
      </c>
      <c r="J156" s="1" t="s">
        <v>2450</v>
      </c>
      <c r="K156" s="1" t="s">
        <v>2448</v>
      </c>
      <c r="L156" s="1" t="s">
        <v>1013</v>
      </c>
      <c r="M156">
        <v>12257</v>
      </c>
      <c r="N156">
        <v>68</v>
      </c>
      <c r="O156" s="1" t="str">
        <f>VLOOKUP(Sales[[#This Row],[Product ID]],Products[[#Headers],[#Data],[Product ID]:[Product Name]],2,FALSE)</f>
        <v>Ibrulinum</v>
      </c>
      <c r="P156" s="1" t="str">
        <f>VLOOKUP(Sales[[#This Row],[Product ID]],Products[[#Headers],[#Data],[Product ID]:[Category]],3,)</f>
        <v>Antipiretics</v>
      </c>
      <c r="Q156" s="13">
        <f>VLOOKUP(Sales[[#This Row],[Product ID]],Products[[#Headers],[#Data],[Product ID]:[Unit Price]],4,FALSE)</f>
        <v>63.91</v>
      </c>
      <c r="R156" s="14">
        <f>VLOOKUP(Sales[[#This Row],[Product ID]],Products[[#Headers],[#Data]],5,FALSE)</f>
        <v>58</v>
      </c>
      <c r="S156" s="13">
        <f>Sales[[#This Row],[Quantity]]*Sales[[#This Row],[Unit Price]]</f>
        <v>4345.88</v>
      </c>
      <c r="T156" s="14">
        <f>Sales[[#This Row],[Quantity]]*Sales[[#This Row],[Unit Cost]]</f>
        <v>3944</v>
      </c>
      <c r="U156" s="13">
        <f>Sales[[#This Row],[Total Sales]]-Sales[[#This Row],[Total Cost]]</f>
        <v>401.88000000000011</v>
      </c>
    </row>
    <row r="157" spans="1:21" x14ac:dyDescent="0.25">
      <c r="A157" t="s">
        <v>165</v>
      </c>
      <c r="B157" s="2">
        <v>44322</v>
      </c>
      <c r="C157" s="2" t="str">
        <f t="shared" si="4"/>
        <v>Thursday</v>
      </c>
      <c r="D157" s="2" t="str">
        <f t="shared" si="5"/>
        <v>May</v>
      </c>
      <c r="E157" s="3">
        <v>0.36737803566364735</v>
      </c>
      <c r="F157" t="s">
        <v>2067</v>
      </c>
      <c r="G157" t="s">
        <v>2279</v>
      </c>
      <c r="H157" t="s">
        <v>1010</v>
      </c>
      <c r="I157" s="1" t="s">
        <v>2522</v>
      </c>
      <c r="J157" s="1" t="s">
        <v>2450</v>
      </c>
      <c r="K157" s="1" t="s">
        <v>2448</v>
      </c>
      <c r="L157" s="1" t="s">
        <v>1013</v>
      </c>
      <c r="M157">
        <v>12426</v>
      </c>
      <c r="N157">
        <v>34</v>
      </c>
      <c r="O157" s="1" t="str">
        <f>VLOOKUP(Sales[[#This Row],[Product ID]],Products[[#Headers],[#Data],[Product ID]:[Product Name]],2,FALSE)</f>
        <v>Advantus Push Pins</v>
      </c>
      <c r="P157" s="1" t="str">
        <f>VLOOKUP(Sales[[#This Row],[Product ID]],Products[[#Headers],[#Data],[Product ID]:[Category]],3,)</f>
        <v>Office Supplies</v>
      </c>
      <c r="Q157" s="13">
        <f>VLOOKUP(Sales[[#This Row],[Product ID]],Products[[#Headers],[#Data],[Product ID]:[Unit Price]],4,FALSE)</f>
        <v>62.48</v>
      </c>
      <c r="R157" s="14">
        <f>VLOOKUP(Sales[[#This Row],[Product ID]],Products[[#Headers],[#Data]],5,FALSE)</f>
        <v>54</v>
      </c>
      <c r="S157" s="13">
        <f>Sales[[#This Row],[Quantity]]*Sales[[#This Row],[Unit Price]]</f>
        <v>2124.3199999999997</v>
      </c>
      <c r="T157" s="14">
        <f>Sales[[#This Row],[Quantity]]*Sales[[#This Row],[Unit Cost]]</f>
        <v>1836</v>
      </c>
      <c r="U157" s="13">
        <f>Sales[[#This Row],[Total Sales]]-Sales[[#This Row],[Total Cost]]</f>
        <v>288.31999999999971</v>
      </c>
    </row>
    <row r="158" spans="1:21" x14ac:dyDescent="0.25">
      <c r="A158" t="s">
        <v>166</v>
      </c>
      <c r="B158" s="2">
        <v>44280</v>
      </c>
      <c r="C158" s="2" t="str">
        <f t="shared" si="4"/>
        <v>Thursday</v>
      </c>
      <c r="D158" s="2" t="str">
        <f t="shared" si="5"/>
        <v>March</v>
      </c>
      <c r="E158" s="3">
        <v>0.63529709460396799</v>
      </c>
      <c r="F158" t="s">
        <v>2105</v>
      </c>
      <c r="G158" t="s">
        <v>2317</v>
      </c>
      <c r="H158" t="s">
        <v>1010</v>
      </c>
      <c r="I158" s="1" t="s">
        <v>2455</v>
      </c>
      <c r="J158" s="1" t="s">
        <v>2456</v>
      </c>
      <c r="K158" s="1" t="s">
        <v>2448</v>
      </c>
      <c r="L158" s="1" t="s">
        <v>1014</v>
      </c>
      <c r="M158">
        <v>12927</v>
      </c>
      <c r="N158">
        <v>52</v>
      </c>
      <c r="O158" s="1" t="str">
        <f>VLOOKUP(Sales[[#This Row],[Product ID]],Products[[#Headers],[#Data],[Product ID]:[Product Name]],2,FALSE)</f>
        <v>Tripp Lite Isotel 8 Ultra 8 Outlet Metal Surge</v>
      </c>
      <c r="P158" s="1" t="str">
        <f>VLOOKUP(Sales[[#This Row],[Product ID]],Products[[#Headers],[#Data],[Product ID]:[Category]],3,)</f>
        <v>Office Supplies</v>
      </c>
      <c r="Q158" s="13">
        <f>VLOOKUP(Sales[[#This Row],[Product ID]],Products[[#Headers],[#Data],[Product ID]:[Unit Price]],4,FALSE)</f>
        <v>92.6</v>
      </c>
      <c r="R158" s="14">
        <f>VLOOKUP(Sales[[#This Row],[Product ID]],Products[[#Headers],[#Data]],5,FALSE)</f>
        <v>60</v>
      </c>
      <c r="S158" s="13">
        <f>Sales[[#This Row],[Quantity]]*Sales[[#This Row],[Unit Price]]</f>
        <v>4815.2</v>
      </c>
      <c r="T158" s="14">
        <f>Sales[[#This Row],[Quantity]]*Sales[[#This Row],[Unit Cost]]</f>
        <v>3120</v>
      </c>
      <c r="U158" s="13">
        <f>Sales[[#This Row],[Total Sales]]-Sales[[#This Row],[Total Cost]]</f>
        <v>1695.1999999999998</v>
      </c>
    </row>
    <row r="159" spans="1:21" x14ac:dyDescent="0.25">
      <c r="A159" t="s">
        <v>167</v>
      </c>
      <c r="B159" s="2">
        <v>44006</v>
      </c>
      <c r="C159" s="2" t="str">
        <f t="shared" si="4"/>
        <v>Wednesday</v>
      </c>
      <c r="D159" s="2" t="str">
        <f t="shared" si="5"/>
        <v>June</v>
      </c>
      <c r="E159" s="3">
        <v>0.77937768726959933</v>
      </c>
      <c r="F159" t="s">
        <v>2132</v>
      </c>
      <c r="G159" t="s">
        <v>2344</v>
      </c>
      <c r="H159" t="s">
        <v>1010</v>
      </c>
      <c r="I159" s="1" t="s">
        <v>2455</v>
      </c>
      <c r="J159" s="1" t="s">
        <v>2456</v>
      </c>
      <c r="K159" s="1" t="s">
        <v>2448</v>
      </c>
      <c r="L159" s="1" t="s">
        <v>1012</v>
      </c>
      <c r="M159">
        <v>12587</v>
      </c>
      <c r="N159">
        <v>26</v>
      </c>
      <c r="O159" s="1" t="str">
        <f>VLOOKUP(Sales[[#This Row],[Product ID]],Products[[#Headers],[#Data],[Product ID]:[Product Name]],2,FALSE)</f>
        <v>Global Push Button Manager's Chair, Indigo</v>
      </c>
      <c r="P159" s="1" t="str">
        <f>VLOOKUP(Sales[[#This Row],[Product ID]],Products[[#Headers],[#Data],[Product ID]:[Category]],3,)</f>
        <v>Furniture</v>
      </c>
      <c r="Q159" s="13">
        <f>VLOOKUP(Sales[[#This Row],[Product ID]],Products[[#Headers],[#Data],[Product ID]:[Unit Price]],4,FALSE)</f>
        <v>25</v>
      </c>
      <c r="R159" s="14">
        <f>VLOOKUP(Sales[[#This Row],[Product ID]],Products[[#Headers],[#Data]],5,FALSE)</f>
        <v>25</v>
      </c>
      <c r="S159" s="13">
        <f>Sales[[#This Row],[Quantity]]*Sales[[#This Row],[Unit Price]]</f>
        <v>650</v>
      </c>
      <c r="T159" s="14">
        <f>Sales[[#This Row],[Quantity]]*Sales[[#This Row],[Unit Cost]]</f>
        <v>650</v>
      </c>
      <c r="U159" s="13">
        <f>Sales[[#This Row],[Total Sales]]-Sales[[#This Row],[Total Cost]]</f>
        <v>0</v>
      </c>
    </row>
    <row r="160" spans="1:21" x14ac:dyDescent="0.25">
      <c r="A160" t="s">
        <v>168</v>
      </c>
      <c r="B160" s="2">
        <v>44005</v>
      </c>
      <c r="C160" s="2" t="str">
        <f t="shared" si="4"/>
        <v>Tuesday</v>
      </c>
      <c r="D160" s="2" t="str">
        <f t="shared" si="5"/>
        <v>June</v>
      </c>
      <c r="E160" s="3">
        <v>0.21178970129838326</v>
      </c>
      <c r="F160" t="s">
        <v>2108</v>
      </c>
      <c r="G160" t="s">
        <v>2320</v>
      </c>
      <c r="H160" t="s">
        <v>1010</v>
      </c>
      <c r="I160" s="1" t="s">
        <v>2523</v>
      </c>
      <c r="J160" s="1" t="s">
        <v>2524</v>
      </c>
      <c r="K160" s="1" t="s">
        <v>2448</v>
      </c>
      <c r="L160" s="1" t="s">
        <v>1012</v>
      </c>
      <c r="M160">
        <v>12177</v>
      </c>
      <c r="N160">
        <v>81</v>
      </c>
      <c r="O160" s="1" t="str">
        <f>VLOOKUP(Sales[[#This Row],[Product ID]],Products[[#Headers],[#Data],[Product ID]:[Product Name]],2,FALSE)</f>
        <v>Ampysin</v>
      </c>
      <c r="P160" s="1" t="str">
        <f>VLOOKUP(Sales[[#This Row],[Product ID]],Products[[#Headers],[#Data],[Product ID]:[Category]],3,)</f>
        <v>Analgesics</v>
      </c>
      <c r="Q160" s="13">
        <f>VLOOKUP(Sales[[#This Row],[Product ID]],Products[[#Headers],[#Data],[Product ID]:[Unit Price]],4,FALSE)</f>
        <v>98.7</v>
      </c>
      <c r="R160" s="14">
        <f>VLOOKUP(Sales[[#This Row],[Product ID]],Products[[#Headers],[#Data]],5,FALSE)</f>
        <v>57</v>
      </c>
      <c r="S160" s="13">
        <f>Sales[[#This Row],[Quantity]]*Sales[[#This Row],[Unit Price]]</f>
        <v>7994.7</v>
      </c>
      <c r="T160" s="14">
        <f>Sales[[#This Row],[Quantity]]*Sales[[#This Row],[Unit Cost]]</f>
        <v>4617</v>
      </c>
      <c r="U160" s="13">
        <f>Sales[[#This Row],[Total Sales]]-Sales[[#This Row],[Total Cost]]</f>
        <v>3377.7</v>
      </c>
    </row>
    <row r="161" spans="1:21" x14ac:dyDescent="0.25">
      <c r="A161" t="s">
        <v>169</v>
      </c>
      <c r="B161" s="2">
        <v>44294</v>
      </c>
      <c r="C161" s="2" t="str">
        <f t="shared" si="4"/>
        <v>Thursday</v>
      </c>
      <c r="D161" s="2" t="str">
        <f t="shared" si="5"/>
        <v>April</v>
      </c>
      <c r="E161" s="3">
        <v>0.61109720405532397</v>
      </c>
      <c r="F161" t="s">
        <v>2133</v>
      </c>
      <c r="G161" t="s">
        <v>2345</v>
      </c>
      <c r="H161" t="s">
        <v>1011</v>
      </c>
      <c r="I161" s="1" t="s">
        <v>2523</v>
      </c>
      <c r="J161" s="1" t="s">
        <v>2524</v>
      </c>
      <c r="K161" s="1" t="s">
        <v>2448</v>
      </c>
      <c r="L161" s="1" t="s">
        <v>1012</v>
      </c>
      <c r="M161">
        <v>12580</v>
      </c>
      <c r="N161">
        <v>38</v>
      </c>
      <c r="O161" s="1" t="str">
        <f>VLOOKUP(Sales[[#This Row],[Product ID]],Products[[#Headers],[#Data],[Product ID]:[Product Name]],2,FALSE)</f>
        <v>Executive Impressions 14" Two-Color Numerals Wall Clock</v>
      </c>
      <c r="P161" s="1" t="str">
        <f>VLOOKUP(Sales[[#This Row],[Product ID]],Products[[#Headers],[#Data],[Product ID]:[Category]],3,)</f>
        <v>Furniture</v>
      </c>
      <c r="Q161" s="13">
        <f>VLOOKUP(Sales[[#This Row],[Product ID]],Products[[#Headers],[#Data],[Product ID]:[Unit Price]],4,FALSE)</f>
        <v>27.66</v>
      </c>
      <c r="R161" s="14">
        <f>VLOOKUP(Sales[[#This Row],[Product ID]],Products[[#Headers],[#Data]],5,FALSE)</f>
        <v>13</v>
      </c>
      <c r="S161" s="13">
        <f>Sales[[#This Row],[Quantity]]*Sales[[#This Row],[Unit Price]]</f>
        <v>1051.08</v>
      </c>
      <c r="T161" s="14">
        <f>Sales[[#This Row],[Quantity]]*Sales[[#This Row],[Unit Cost]]</f>
        <v>494</v>
      </c>
      <c r="U161" s="13">
        <f>Sales[[#This Row],[Total Sales]]-Sales[[#This Row],[Total Cost]]</f>
        <v>557.07999999999993</v>
      </c>
    </row>
    <row r="162" spans="1:21" x14ac:dyDescent="0.25">
      <c r="A162" t="s">
        <v>170</v>
      </c>
      <c r="B162" s="2">
        <v>44346</v>
      </c>
      <c r="C162" s="2" t="str">
        <f t="shared" si="4"/>
        <v>Sunday</v>
      </c>
      <c r="D162" s="2" t="str">
        <f t="shared" si="5"/>
        <v>May</v>
      </c>
      <c r="E162" s="3">
        <v>0.34120637344940763</v>
      </c>
      <c r="F162" t="s">
        <v>2067</v>
      </c>
      <c r="G162" t="s">
        <v>2279</v>
      </c>
      <c r="H162" t="s">
        <v>1010</v>
      </c>
      <c r="I162" s="1" t="s">
        <v>2449</v>
      </c>
      <c r="J162" s="1" t="s">
        <v>2450</v>
      </c>
      <c r="K162" s="1" t="s">
        <v>2448</v>
      </c>
      <c r="L162" s="1" t="s">
        <v>1012</v>
      </c>
      <c r="M162">
        <v>12703</v>
      </c>
      <c r="N162">
        <v>65</v>
      </c>
      <c r="O162" s="1" t="str">
        <f>VLOOKUP(Sales[[#This Row],[Product ID]],Products[[#Headers],[#Data],[Product ID]:[Product Name]],2,FALSE)</f>
        <v>Xerox 1930</v>
      </c>
      <c r="P162" s="1" t="str">
        <f>VLOOKUP(Sales[[#This Row],[Product ID]],Products[[#Headers],[#Data],[Product ID]:[Category]],3,)</f>
        <v>Office Supplies</v>
      </c>
      <c r="Q162" s="13">
        <f>VLOOKUP(Sales[[#This Row],[Product ID]],Products[[#Headers],[#Data],[Product ID]:[Unit Price]],4,FALSE)</f>
        <v>73.98</v>
      </c>
      <c r="R162" s="14">
        <f>VLOOKUP(Sales[[#This Row],[Product ID]],Products[[#Headers],[#Data]],5,FALSE)</f>
        <v>64</v>
      </c>
      <c r="S162" s="13">
        <f>Sales[[#This Row],[Quantity]]*Sales[[#This Row],[Unit Price]]</f>
        <v>4808.7</v>
      </c>
      <c r="T162" s="14">
        <f>Sales[[#This Row],[Quantity]]*Sales[[#This Row],[Unit Cost]]</f>
        <v>4160</v>
      </c>
      <c r="U162" s="13">
        <f>Sales[[#This Row],[Total Sales]]-Sales[[#This Row],[Total Cost]]</f>
        <v>648.69999999999982</v>
      </c>
    </row>
    <row r="163" spans="1:21" x14ac:dyDescent="0.25">
      <c r="A163" t="s">
        <v>171</v>
      </c>
      <c r="B163" s="2">
        <v>44249</v>
      </c>
      <c r="C163" s="2" t="str">
        <f t="shared" si="4"/>
        <v>Monday</v>
      </c>
      <c r="D163" s="2" t="str">
        <f t="shared" si="5"/>
        <v>February</v>
      </c>
      <c r="E163" s="3">
        <v>0.24119723834715778</v>
      </c>
      <c r="F163" t="s">
        <v>2108</v>
      </c>
      <c r="G163" t="s">
        <v>2320</v>
      </c>
      <c r="H163" t="s">
        <v>1010</v>
      </c>
      <c r="I163" s="1" t="s">
        <v>2466</v>
      </c>
      <c r="J163" s="1" t="s">
        <v>2467</v>
      </c>
      <c r="K163" s="1" t="s">
        <v>2448</v>
      </c>
      <c r="L163" s="1" t="s">
        <v>1012</v>
      </c>
      <c r="M163">
        <v>12860</v>
      </c>
      <c r="N163">
        <v>25</v>
      </c>
      <c r="O163" s="1" t="str">
        <f>VLOOKUP(Sales[[#This Row],[Product ID]],Products[[#Headers],[#Data],[Product ID]:[Product Name]],2,FALSE)</f>
        <v>Tennsco 16-Compartment Lockers with Coat Rack</v>
      </c>
      <c r="P163" s="1" t="str">
        <f>VLOOKUP(Sales[[#This Row],[Product ID]],Products[[#Headers],[#Data],[Product ID]:[Category]],3,)</f>
        <v>Office Supplies</v>
      </c>
      <c r="Q163" s="13">
        <f>VLOOKUP(Sales[[#This Row],[Product ID]],Products[[#Headers],[#Data],[Product ID]:[Unit Price]],4,FALSE)</f>
        <v>55.57</v>
      </c>
      <c r="R163" s="14">
        <f>VLOOKUP(Sales[[#This Row],[Product ID]],Products[[#Headers],[#Data]],5,FALSE)</f>
        <v>30</v>
      </c>
      <c r="S163" s="13">
        <f>Sales[[#This Row],[Quantity]]*Sales[[#This Row],[Unit Price]]</f>
        <v>1389.25</v>
      </c>
      <c r="T163" s="14">
        <f>Sales[[#This Row],[Quantity]]*Sales[[#This Row],[Unit Cost]]</f>
        <v>750</v>
      </c>
      <c r="U163" s="13">
        <f>Sales[[#This Row],[Total Sales]]-Sales[[#This Row],[Total Cost]]</f>
        <v>639.25</v>
      </c>
    </row>
    <row r="164" spans="1:21" x14ac:dyDescent="0.25">
      <c r="A164" t="s">
        <v>172</v>
      </c>
      <c r="B164" s="2">
        <v>44054</v>
      </c>
      <c r="C164" s="2" t="str">
        <f t="shared" si="4"/>
        <v>Tuesday</v>
      </c>
      <c r="D164" s="2" t="str">
        <f t="shared" si="5"/>
        <v>August</v>
      </c>
      <c r="E164" s="3">
        <v>0.37191033270365415</v>
      </c>
      <c r="F164" t="s">
        <v>2027</v>
      </c>
      <c r="G164" t="s">
        <v>2239</v>
      </c>
      <c r="H164" t="s">
        <v>1010</v>
      </c>
      <c r="I164" s="1" t="s">
        <v>2525</v>
      </c>
      <c r="J164" s="1" t="s">
        <v>2526</v>
      </c>
      <c r="K164" s="1" t="s">
        <v>2448</v>
      </c>
      <c r="L164" s="1" t="s">
        <v>1012</v>
      </c>
      <c r="M164">
        <v>12995</v>
      </c>
      <c r="N164">
        <v>15</v>
      </c>
      <c r="O164" s="1" t="str">
        <f>VLOOKUP(Sales[[#This Row],[Product ID]],Products[[#Headers],[#Data],[Product ID]:[Product Name]],2,FALSE)</f>
        <v>Fellowes Stor/Drawer Steel Plus Storage Drawers</v>
      </c>
      <c r="P164" s="1" t="str">
        <f>VLOOKUP(Sales[[#This Row],[Product ID]],Products[[#Headers],[#Data],[Product ID]:[Category]],3,)</f>
        <v>Office Supplies</v>
      </c>
      <c r="Q164" s="13">
        <f>VLOOKUP(Sales[[#This Row],[Product ID]],Products[[#Headers],[#Data],[Product ID]:[Unit Price]],4,FALSE)</f>
        <v>12.76</v>
      </c>
      <c r="R164" s="14">
        <f>VLOOKUP(Sales[[#This Row],[Product ID]],Products[[#Headers],[#Data]],5,FALSE)</f>
        <v>7</v>
      </c>
      <c r="S164" s="13">
        <f>Sales[[#This Row],[Quantity]]*Sales[[#This Row],[Unit Price]]</f>
        <v>191.4</v>
      </c>
      <c r="T164" s="14">
        <f>Sales[[#This Row],[Quantity]]*Sales[[#This Row],[Unit Cost]]</f>
        <v>105</v>
      </c>
      <c r="U164" s="13">
        <f>Sales[[#This Row],[Total Sales]]-Sales[[#This Row],[Total Cost]]</f>
        <v>86.4</v>
      </c>
    </row>
    <row r="165" spans="1:21" x14ac:dyDescent="0.25">
      <c r="A165" t="s">
        <v>173</v>
      </c>
      <c r="B165" s="2">
        <v>44312</v>
      </c>
      <c r="C165" s="2" t="str">
        <f t="shared" si="4"/>
        <v>Monday</v>
      </c>
      <c r="D165" s="2" t="str">
        <f t="shared" si="5"/>
        <v>April</v>
      </c>
      <c r="E165" s="3">
        <v>0.15701471533828271</v>
      </c>
      <c r="F165" t="s">
        <v>2134</v>
      </c>
      <c r="G165" t="s">
        <v>2346</v>
      </c>
      <c r="H165" t="s">
        <v>1010</v>
      </c>
      <c r="I165" s="1" t="s">
        <v>2455</v>
      </c>
      <c r="J165" s="1" t="s">
        <v>2456</v>
      </c>
      <c r="K165" s="1" t="s">
        <v>2448</v>
      </c>
      <c r="L165" s="1" t="s">
        <v>1012</v>
      </c>
      <c r="M165">
        <v>13068</v>
      </c>
      <c r="N165">
        <v>48</v>
      </c>
      <c r="O165" s="1" t="str">
        <f>VLOOKUP(Sales[[#This Row],[Product ID]],Products[[#Headers],[#Data],[Product ID]:[Product Name]],2,FALSE)</f>
        <v>Xerox 1910</v>
      </c>
      <c r="P165" s="1" t="str">
        <f>VLOOKUP(Sales[[#This Row],[Product ID]],Products[[#Headers],[#Data],[Product ID]:[Category]],3,)</f>
        <v>Office Supplies</v>
      </c>
      <c r="Q165" s="13">
        <f>VLOOKUP(Sales[[#This Row],[Product ID]],Products[[#Headers],[#Data],[Product ID]:[Unit Price]],4,FALSE)</f>
        <v>63.15</v>
      </c>
      <c r="R165" s="14">
        <f>VLOOKUP(Sales[[#This Row],[Product ID]],Products[[#Headers],[#Data]],5,FALSE)</f>
        <v>56</v>
      </c>
      <c r="S165" s="13">
        <f>Sales[[#This Row],[Quantity]]*Sales[[#This Row],[Unit Price]]</f>
        <v>3031.2</v>
      </c>
      <c r="T165" s="14">
        <f>Sales[[#This Row],[Quantity]]*Sales[[#This Row],[Unit Cost]]</f>
        <v>2688</v>
      </c>
      <c r="U165" s="13">
        <f>Sales[[#This Row],[Total Sales]]-Sales[[#This Row],[Total Cost]]</f>
        <v>343.19999999999982</v>
      </c>
    </row>
    <row r="166" spans="1:21" x14ac:dyDescent="0.25">
      <c r="A166" t="s">
        <v>174</v>
      </c>
      <c r="B166" s="2">
        <v>44354</v>
      </c>
      <c r="C166" s="2" t="str">
        <f t="shared" si="4"/>
        <v>Monday</v>
      </c>
      <c r="D166" s="2" t="str">
        <f t="shared" si="5"/>
        <v>June</v>
      </c>
      <c r="E166" s="3">
        <v>0.15657054134828652</v>
      </c>
      <c r="F166" t="s">
        <v>2057</v>
      </c>
      <c r="G166" t="s">
        <v>2269</v>
      </c>
      <c r="H166" t="s">
        <v>1010</v>
      </c>
      <c r="I166" s="1" t="s">
        <v>2527</v>
      </c>
      <c r="J166" s="1" t="s">
        <v>2458</v>
      </c>
      <c r="K166" s="1" t="s">
        <v>2448</v>
      </c>
      <c r="L166" s="1" t="s">
        <v>1012</v>
      </c>
      <c r="M166">
        <v>12657</v>
      </c>
      <c r="N166">
        <v>41</v>
      </c>
      <c r="O166" s="1" t="str">
        <f>VLOOKUP(Sales[[#This Row],[Product ID]],Products[[#Headers],[#Data],[Product ID]:[Product Name]],2,FALSE)</f>
        <v>C-Line Cubicle Keepers Polyproplyene Holder With Velcro Backings</v>
      </c>
      <c r="P166" s="1" t="str">
        <f>VLOOKUP(Sales[[#This Row],[Product ID]],Products[[#Headers],[#Data],[Product ID]:[Category]],3,)</f>
        <v>Furniture</v>
      </c>
      <c r="Q166" s="13">
        <f>VLOOKUP(Sales[[#This Row],[Product ID]],Products[[#Headers],[#Data],[Product ID]:[Unit Price]],4,FALSE)</f>
        <v>62.87</v>
      </c>
      <c r="R166" s="14">
        <f>VLOOKUP(Sales[[#This Row],[Product ID]],Products[[#Headers],[#Data]],5,FALSE)</f>
        <v>54</v>
      </c>
      <c r="S166" s="13">
        <f>Sales[[#This Row],[Quantity]]*Sales[[#This Row],[Unit Price]]</f>
        <v>2577.67</v>
      </c>
      <c r="T166" s="14">
        <f>Sales[[#This Row],[Quantity]]*Sales[[#This Row],[Unit Cost]]</f>
        <v>2214</v>
      </c>
      <c r="U166" s="13">
        <f>Sales[[#This Row],[Total Sales]]-Sales[[#This Row],[Total Cost]]</f>
        <v>363.67000000000007</v>
      </c>
    </row>
    <row r="167" spans="1:21" x14ac:dyDescent="0.25">
      <c r="A167" t="s">
        <v>175</v>
      </c>
      <c r="B167" s="2">
        <v>44275</v>
      </c>
      <c r="C167" s="2" t="str">
        <f t="shared" si="4"/>
        <v>Saturday</v>
      </c>
      <c r="D167" s="2" t="str">
        <f t="shared" si="5"/>
        <v>March</v>
      </c>
      <c r="E167" s="3">
        <v>0.96311481518796938</v>
      </c>
      <c r="F167" t="s">
        <v>2135</v>
      </c>
      <c r="G167" t="s">
        <v>2347</v>
      </c>
      <c r="H167" t="s">
        <v>1011</v>
      </c>
      <c r="I167" s="1" t="s">
        <v>2527</v>
      </c>
      <c r="J167" s="1" t="s">
        <v>2458</v>
      </c>
      <c r="K167" s="1" t="s">
        <v>2448</v>
      </c>
      <c r="L167" s="1" t="s">
        <v>1012</v>
      </c>
      <c r="M167">
        <v>12168</v>
      </c>
      <c r="N167">
        <v>82</v>
      </c>
      <c r="O167" s="1" t="str">
        <f>VLOOKUP(Sales[[#This Row],[Product ID]],Products[[#Headers],[#Data],[Product ID]:[Product Name]],2,FALSE)</f>
        <v>Allomenda</v>
      </c>
      <c r="P167" s="1" t="str">
        <f>VLOOKUP(Sales[[#This Row],[Product ID]],Products[[#Headers],[#Data],[Product ID]:[Category]],3,)</f>
        <v>Antipiretics</v>
      </c>
      <c r="Q167" s="13">
        <f>VLOOKUP(Sales[[#This Row],[Product ID]],Products[[#Headers],[#Data],[Product ID]:[Unit Price]],4,FALSE)</f>
        <v>99.42</v>
      </c>
      <c r="R167" s="14">
        <f>VLOOKUP(Sales[[#This Row],[Product ID]],Products[[#Headers],[#Data]],5,FALSE)</f>
        <v>87</v>
      </c>
      <c r="S167" s="13">
        <f>Sales[[#This Row],[Quantity]]*Sales[[#This Row],[Unit Price]]</f>
        <v>8152.4400000000005</v>
      </c>
      <c r="T167" s="14">
        <f>Sales[[#This Row],[Quantity]]*Sales[[#This Row],[Unit Cost]]</f>
        <v>7134</v>
      </c>
      <c r="U167" s="13">
        <f>Sales[[#This Row],[Total Sales]]-Sales[[#This Row],[Total Cost]]</f>
        <v>1018.4400000000005</v>
      </c>
    </row>
    <row r="168" spans="1:21" x14ac:dyDescent="0.25">
      <c r="A168" t="s">
        <v>176</v>
      </c>
      <c r="B168" s="2">
        <v>44109</v>
      </c>
      <c r="C168" s="2" t="str">
        <f t="shared" si="4"/>
        <v>Monday</v>
      </c>
      <c r="D168" s="2" t="str">
        <f t="shared" si="5"/>
        <v>October</v>
      </c>
      <c r="E168" s="3">
        <v>0.1112669518425945</v>
      </c>
      <c r="F168" t="s">
        <v>2136</v>
      </c>
      <c r="G168" t="s">
        <v>2348</v>
      </c>
      <c r="H168" t="s">
        <v>1011</v>
      </c>
      <c r="I168" s="1" t="s">
        <v>2527</v>
      </c>
      <c r="J168" s="1" t="s">
        <v>2458</v>
      </c>
      <c r="K168" s="1" t="s">
        <v>2448</v>
      </c>
      <c r="L168" s="1" t="s">
        <v>1012</v>
      </c>
      <c r="M168">
        <v>12866</v>
      </c>
      <c r="N168">
        <v>75</v>
      </c>
      <c r="O168" s="1" t="str">
        <f>VLOOKUP(Sales[[#This Row],[Product ID]],Products[[#Headers],[#Data],[Product ID]:[Product Name]],2,FALSE)</f>
        <v>Sanitaire Vibra Groomer IR Commercial Upright Vacuum, Replacement Belts</v>
      </c>
      <c r="P168" s="1" t="str">
        <f>VLOOKUP(Sales[[#This Row],[Product ID]],Products[[#Headers],[#Data],[Product ID]:[Category]],3,)</f>
        <v>Office Supplies</v>
      </c>
      <c r="Q168" s="13">
        <f>VLOOKUP(Sales[[#This Row],[Product ID]],Products[[#Headers],[#Data],[Product ID]:[Unit Price]],4,FALSE)</f>
        <v>19.7</v>
      </c>
      <c r="R168" s="14">
        <f>VLOOKUP(Sales[[#This Row],[Product ID]],Products[[#Headers],[#Data]],5,FALSE)</f>
        <v>9</v>
      </c>
      <c r="S168" s="13">
        <f>Sales[[#This Row],[Quantity]]*Sales[[#This Row],[Unit Price]]</f>
        <v>1477.5</v>
      </c>
      <c r="T168" s="14">
        <f>Sales[[#This Row],[Quantity]]*Sales[[#This Row],[Unit Cost]]</f>
        <v>675</v>
      </c>
      <c r="U168" s="13">
        <f>Sales[[#This Row],[Total Sales]]-Sales[[#This Row],[Total Cost]]</f>
        <v>802.5</v>
      </c>
    </row>
    <row r="169" spans="1:21" x14ac:dyDescent="0.25">
      <c r="A169" t="s">
        <v>177</v>
      </c>
      <c r="B169" s="2">
        <v>44180</v>
      </c>
      <c r="C169" s="2" t="str">
        <f t="shared" si="4"/>
        <v>Tuesday</v>
      </c>
      <c r="D169" s="2" t="str">
        <f t="shared" si="5"/>
        <v>December</v>
      </c>
      <c r="E169" s="3">
        <v>0.30020168741730902</v>
      </c>
      <c r="F169" t="s">
        <v>2057</v>
      </c>
      <c r="G169" t="s">
        <v>2269</v>
      </c>
      <c r="H169" t="s">
        <v>1010</v>
      </c>
      <c r="I169" s="1" t="s">
        <v>2527</v>
      </c>
      <c r="J169" s="1" t="s">
        <v>2458</v>
      </c>
      <c r="K169" s="1" t="s">
        <v>2448</v>
      </c>
      <c r="L169" s="1" t="s">
        <v>1012</v>
      </c>
      <c r="M169">
        <v>12382</v>
      </c>
      <c r="N169">
        <v>49</v>
      </c>
      <c r="O169" s="1" t="str">
        <f>VLOOKUP(Sales[[#This Row],[Product ID]],Products[[#Headers],[#Data],[Product ID]:[Product Name]],2,FALSE)</f>
        <v>DXL Angle-View Binders with Locking Rings by Samsill</v>
      </c>
      <c r="P169" s="1" t="str">
        <f>VLOOKUP(Sales[[#This Row],[Product ID]],Products[[#Headers],[#Data],[Product ID]:[Category]],3,)</f>
        <v>Office Supplies</v>
      </c>
      <c r="Q169" s="13">
        <f>VLOOKUP(Sales[[#This Row],[Product ID]],Products[[#Headers],[#Data],[Product ID]:[Unit Price]],4,FALSE)</f>
        <v>77.72</v>
      </c>
      <c r="R169" s="14">
        <f>VLOOKUP(Sales[[#This Row],[Product ID]],Products[[#Headers],[#Data]],5,FALSE)</f>
        <v>71</v>
      </c>
      <c r="S169" s="13">
        <f>Sales[[#This Row],[Quantity]]*Sales[[#This Row],[Unit Price]]</f>
        <v>3808.2799999999997</v>
      </c>
      <c r="T169" s="14">
        <f>Sales[[#This Row],[Quantity]]*Sales[[#This Row],[Unit Cost]]</f>
        <v>3479</v>
      </c>
      <c r="U169" s="13">
        <f>Sales[[#This Row],[Total Sales]]-Sales[[#This Row],[Total Cost]]</f>
        <v>329.27999999999975</v>
      </c>
    </row>
    <row r="170" spans="1:21" x14ac:dyDescent="0.25">
      <c r="A170" t="s">
        <v>178</v>
      </c>
      <c r="B170" s="2">
        <v>44356</v>
      </c>
      <c r="C170" s="2" t="str">
        <f t="shared" si="4"/>
        <v>Wednesday</v>
      </c>
      <c r="D170" s="2" t="str">
        <f t="shared" si="5"/>
        <v>June</v>
      </c>
      <c r="E170" s="3">
        <v>0.39597191554880784</v>
      </c>
      <c r="F170" t="s">
        <v>2080</v>
      </c>
      <c r="G170" t="s">
        <v>2292</v>
      </c>
      <c r="H170" t="s">
        <v>1010</v>
      </c>
      <c r="I170" s="1" t="s">
        <v>2527</v>
      </c>
      <c r="J170" s="1" t="s">
        <v>2458</v>
      </c>
      <c r="K170" s="1" t="s">
        <v>2448</v>
      </c>
      <c r="L170" s="1" t="s">
        <v>1012</v>
      </c>
      <c r="M170">
        <v>12242</v>
      </c>
      <c r="N170">
        <v>60</v>
      </c>
      <c r="O170" s="1" t="str">
        <f>VLOOKUP(Sales[[#This Row],[Product ID]],Products[[#Headers],[#Data],[Product ID]:[Product Name]],2,FALSE)</f>
        <v>Factolamide</v>
      </c>
      <c r="P170" s="1" t="str">
        <f>VLOOKUP(Sales[[#This Row],[Product ID]],Products[[#Headers],[#Data],[Product ID]:[Category]],3,)</f>
        <v>Antiseptics</v>
      </c>
      <c r="Q170" s="13">
        <f>VLOOKUP(Sales[[#This Row],[Product ID]],Products[[#Headers],[#Data],[Product ID]:[Unit Price]],4,FALSE)</f>
        <v>33.979999999999997</v>
      </c>
      <c r="R170" s="14">
        <f>VLOOKUP(Sales[[#This Row],[Product ID]],Products[[#Headers],[#Data]],5,FALSE)</f>
        <v>25</v>
      </c>
      <c r="S170" s="13">
        <f>Sales[[#This Row],[Quantity]]*Sales[[#This Row],[Unit Price]]</f>
        <v>2038.7999999999997</v>
      </c>
      <c r="T170" s="14">
        <f>Sales[[#This Row],[Quantity]]*Sales[[#This Row],[Unit Cost]]</f>
        <v>1500</v>
      </c>
      <c r="U170" s="13">
        <f>Sales[[#This Row],[Total Sales]]-Sales[[#This Row],[Total Cost]]</f>
        <v>538.79999999999973</v>
      </c>
    </row>
    <row r="171" spans="1:21" x14ac:dyDescent="0.25">
      <c r="A171" t="s">
        <v>179</v>
      </c>
      <c r="B171" s="2">
        <v>44241</v>
      </c>
      <c r="C171" s="2" t="str">
        <f t="shared" si="4"/>
        <v>Sunday</v>
      </c>
      <c r="D171" s="2" t="str">
        <f t="shared" si="5"/>
        <v>February</v>
      </c>
      <c r="E171" s="3">
        <v>0.80327158607980798</v>
      </c>
      <c r="F171" t="s">
        <v>2108</v>
      </c>
      <c r="G171" t="s">
        <v>2320</v>
      </c>
      <c r="H171" t="s">
        <v>1011</v>
      </c>
      <c r="I171" s="1" t="s">
        <v>2527</v>
      </c>
      <c r="J171" s="1" t="s">
        <v>2458</v>
      </c>
      <c r="K171" s="1" t="s">
        <v>2448</v>
      </c>
      <c r="L171" s="1" t="s">
        <v>1012</v>
      </c>
      <c r="M171">
        <v>12901</v>
      </c>
      <c r="N171">
        <v>23</v>
      </c>
      <c r="O171" s="1" t="str">
        <f>VLOOKUP(Sales[[#This Row],[Product ID]],Products[[#Headers],[#Data],[Product ID]:[Product Name]],2,FALSE)</f>
        <v>DAX Value U-Channel Document Frames, Easel Back</v>
      </c>
      <c r="P171" s="1" t="str">
        <f>VLOOKUP(Sales[[#This Row],[Product ID]],Products[[#Headers],[#Data],[Product ID]:[Category]],3,)</f>
        <v>Furniture</v>
      </c>
      <c r="Q171" s="13">
        <f>VLOOKUP(Sales[[#This Row],[Product ID]],Products[[#Headers],[#Data],[Product ID]:[Unit Price]],4,FALSE)</f>
        <v>13.69</v>
      </c>
      <c r="R171" s="14">
        <f>VLOOKUP(Sales[[#This Row],[Product ID]],Products[[#Headers],[#Data]],5,FALSE)</f>
        <v>6</v>
      </c>
      <c r="S171" s="13">
        <f>Sales[[#This Row],[Quantity]]*Sales[[#This Row],[Unit Price]]</f>
        <v>314.87</v>
      </c>
      <c r="T171" s="14">
        <f>Sales[[#This Row],[Quantity]]*Sales[[#This Row],[Unit Cost]]</f>
        <v>138</v>
      </c>
      <c r="U171" s="13">
        <f>Sales[[#This Row],[Total Sales]]-Sales[[#This Row],[Total Cost]]</f>
        <v>176.87</v>
      </c>
    </row>
    <row r="172" spans="1:21" x14ac:dyDescent="0.25">
      <c r="A172" t="s">
        <v>180</v>
      </c>
      <c r="B172" s="2">
        <v>44139</v>
      </c>
      <c r="C172" s="2" t="str">
        <f t="shared" si="4"/>
        <v>Wednesday</v>
      </c>
      <c r="D172" s="2" t="str">
        <f t="shared" si="5"/>
        <v>November</v>
      </c>
      <c r="E172" s="3">
        <v>0.26389776032625711</v>
      </c>
      <c r="F172" t="s">
        <v>2088</v>
      </c>
      <c r="G172" t="s">
        <v>2300</v>
      </c>
      <c r="H172" t="s">
        <v>1011</v>
      </c>
      <c r="I172" s="1" t="s">
        <v>2527</v>
      </c>
      <c r="J172" s="1" t="s">
        <v>2458</v>
      </c>
      <c r="K172" s="1" t="s">
        <v>2448</v>
      </c>
      <c r="L172" s="1" t="s">
        <v>1012</v>
      </c>
      <c r="M172">
        <v>12405</v>
      </c>
      <c r="N172">
        <v>96</v>
      </c>
      <c r="O172" s="1" t="str">
        <f>VLOOKUP(Sales[[#This Row],[Product ID]],Products[[#Headers],[#Data],[Product ID]:[Product Name]],2,FALSE)</f>
        <v>Acco Pressboard Covers with Storage Hooks, 14 7/8" x 11", Executive Red</v>
      </c>
      <c r="P172" s="1" t="str">
        <f>VLOOKUP(Sales[[#This Row],[Product ID]],Products[[#Headers],[#Data],[Product ID]:[Category]],3,)</f>
        <v>Office Supplies</v>
      </c>
      <c r="Q172" s="13">
        <f>VLOOKUP(Sales[[#This Row],[Product ID]],Products[[#Headers],[#Data],[Product ID]:[Unit Price]],4,FALSE)</f>
        <v>21.12</v>
      </c>
      <c r="R172" s="14">
        <f>VLOOKUP(Sales[[#This Row],[Product ID]],Products[[#Headers],[#Data]],5,FALSE)</f>
        <v>11</v>
      </c>
      <c r="S172" s="13">
        <f>Sales[[#This Row],[Quantity]]*Sales[[#This Row],[Unit Price]]</f>
        <v>2027.52</v>
      </c>
      <c r="T172" s="14">
        <f>Sales[[#This Row],[Quantity]]*Sales[[#This Row],[Unit Cost]]</f>
        <v>1056</v>
      </c>
      <c r="U172" s="13">
        <f>Sales[[#This Row],[Total Sales]]-Sales[[#This Row],[Total Cost]]</f>
        <v>971.52</v>
      </c>
    </row>
    <row r="173" spans="1:21" x14ac:dyDescent="0.25">
      <c r="A173" t="s">
        <v>181</v>
      </c>
      <c r="B173" s="2">
        <v>44108</v>
      </c>
      <c r="C173" s="2" t="str">
        <f t="shared" si="4"/>
        <v>Sunday</v>
      </c>
      <c r="D173" s="2" t="str">
        <f t="shared" si="5"/>
        <v>October</v>
      </c>
      <c r="E173" s="3">
        <v>0.64340759897652267</v>
      </c>
      <c r="F173" t="s">
        <v>2137</v>
      </c>
      <c r="G173" t="s">
        <v>2349</v>
      </c>
      <c r="H173" t="s">
        <v>1011</v>
      </c>
      <c r="I173" s="1" t="s">
        <v>2449</v>
      </c>
      <c r="J173" s="1" t="s">
        <v>2450</v>
      </c>
      <c r="K173" s="1" t="s">
        <v>2448</v>
      </c>
      <c r="L173" s="1" t="s">
        <v>1012</v>
      </c>
      <c r="M173">
        <v>12976</v>
      </c>
      <c r="N173">
        <v>13</v>
      </c>
      <c r="O173" s="1" t="str">
        <f>VLOOKUP(Sales[[#This Row],[Product ID]],Products[[#Headers],[#Data],[Product ID]:[Product Name]],2,FALSE)</f>
        <v>Personal Folder Holder, Ebony</v>
      </c>
      <c r="P173" s="1" t="str">
        <f>VLOOKUP(Sales[[#This Row],[Product ID]],Products[[#Headers],[#Data],[Product ID]:[Category]],3,)</f>
        <v>Office Supplies</v>
      </c>
      <c r="Q173" s="13">
        <f>VLOOKUP(Sales[[#This Row],[Product ID]],Products[[#Headers],[#Data],[Product ID]:[Unit Price]],4,FALSE)</f>
        <v>39.47</v>
      </c>
      <c r="R173" s="14">
        <f>VLOOKUP(Sales[[#This Row],[Product ID]],Products[[#Headers],[#Data]],5,FALSE)</f>
        <v>23</v>
      </c>
      <c r="S173" s="13">
        <f>Sales[[#This Row],[Quantity]]*Sales[[#This Row],[Unit Price]]</f>
        <v>513.11</v>
      </c>
      <c r="T173" s="14">
        <f>Sales[[#This Row],[Quantity]]*Sales[[#This Row],[Unit Cost]]</f>
        <v>299</v>
      </c>
      <c r="U173" s="13">
        <f>Sales[[#This Row],[Total Sales]]-Sales[[#This Row],[Total Cost]]</f>
        <v>214.11</v>
      </c>
    </row>
    <row r="174" spans="1:21" x14ac:dyDescent="0.25">
      <c r="A174" t="s">
        <v>182</v>
      </c>
      <c r="B174" s="2">
        <v>44056</v>
      </c>
      <c r="C174" s="2" t="str">
        <f t="shared" si="4"/>
        <v>Thursday</v>
      </c>
      <c r="D174" s="2" t="str">
        <f t="shared" si="5"/>
        <v>August</v>
      </c>
      <c r="E174" s="3">
        <v>0.6058292916901189</v>
      </c>
      <c r="F174" t="s">
        <v>2138</v>
      </c>
      <c r="G174" t="s">
        <v>2350</v>
      </c>
      <c r="H174" t="s">
        <v>1011</v>
      </c>
      <c r="I174" s="1" t="s">
        <v>2449</v>
      </c>
      <c r="J174" s="1" t="s">
        <v>2450</v>
      </c>
      <c r="K174" s="1" t="s">
        <v>2448</v>
      </c>
      <c r="L174" s="1" t="s">
        <v>1012</v>
      </c>
      <c r="M174">
        <v>12327</v>
      </c>
      <c r="N174">
        <v>47</v>
      </c>
      <c r="O174" s="1" t="str">
        <f>VLOOKUP(Sales[[#This Row],[Product ID]],Products[[#Headers],[#Data],[Product ID]:[Product Name]],2,FALSE)</f>
        <v>Sanctumine</v>
      </c>
      <c r="P174" s="1" t="str">
        <f>VLOOKUP(Sales[[#This Row],[Product ID]],Products[[#Headers],[#Data],[Product ID]:[Category]],3,)</f>
        <v>Antimalarial</v>
      </c>
      <c r="Q174" s="13">
        <f>VLOOKUP(Sales[[#This Row],[Product ID]],Products[[#Headers],[#Data],[Product ID]:[Unit Price]],4,FALSE)</f>
        <v>25.55</v>
      </c>
      <c r="R174" s="14">
        <f>VLOOKUP(Sales[[#This Row],[Product ID]],Products[[#Headers],[#Data]],5,FALSE)</f>
        <v>7</v>
      </c>
      <c r="S174" s="13">
        <f>Sales[[#This Row],[Quantity]]*Sales[[#This Row],[Unit Price]]</f>
        <v>1200.8500000000001</v>
      </c>
      <c r="T174" s="14">
        <f>Sales[[#This Row],[Quantity]]*Sales[[#This Row],[Unit Cost]]</f>
        <v>329</v>
      </c>
      <c r="U174" s="13">
        <f>Sales[[#This Row],[Total Sales]]-Sales[[#This Row],[Total Cost]]</f>
        <v>871.85000000000014</v>
      </c>
    </row>
    <row r="175" spans="1:21" x14ac:dyDescent="0.25">
      <c r="A175" t="s">
        <v>183</v>
      </c>
      <c r="B175" s="2">
        <v>44203</v>
      </c>
      <c r="C175" s="2" t="str">
        <f t="shared" si="4"/>
        <v>Thursday</v>
      </c>
      <c r="D175" s="2" t="str">
        <f t="shared" si="5"/>
        <v>January</v>
      </c>
      <c r="E175" s="3">
        <v>0.72745493367747394</v>
      </c>
      <c r="F175" t="s">
        <v>2048</v>
      </c>
      <c r="G175" t="s">
        <v>2260</v>
      </c>
      <c r="H175" t="s">
        <v>1011</v>
      </c>
      <c r="I175" s="1" t="s">
        <v>2449</v>
      </c>
      <c r="J175" s="1" t="s">
        <v>2450</v>
      </c>
      <c r="K175" s="1" t="s">
        <v>2448</v>
      </c>
      <c r="L175" s="1" t="s">
        <v>1012</v>
      </c>
      <c r="M175">
        <v>12747</v>
      </c>
      <c r="N175">
        <v>67</v>
      </c>
      <c r="O175" s="1" t="str">
        <f>VLOOKUP(Sales[[#This Row],[Product ID]],Products[[#Headers],[#Data],[Product ID]:[Product Name]],2,FALSE)</f>
        <v>American Pencil</v>
      </c>
      <c r="P175" s="1" t="str">
        <f>VLOOKUP(Sales[[#This Row],[Product ID]],Products[[#Headers],[#Data],[Product ID]:[Category]],3,)</f>
        <v>Office Supplies</v>
      </c>
      <c r="Q175" s="13">
        <f>VLOOKUP(Sales[[#This Row],[Product ID]],Products[[#Headers],[#Data],[Product ID]:[Unit Price]],4,FALSE)</f>
        <v>80.930000000000007</v>
      </c>
      <c r="R175" s="14">
        <f>VLOOKUP(Sales[[#This Row],[Product ID]],Products[[#Headers],[#Data]],5,FALSE)</f>
        <v>61</v>
      </c>
      <c r="S175" s="13">
        <f>Sales[[#This Row],[Quantity]]*Sales[[#This Row],[Unit Price]]</f>
        <v>5422.31</v>
      </c>
      <c r="T175" s="14">
        <f>Sales[[#This Row],[Quantity]]*Sales[[#This Row],[Unit Cost]]</f>
        <v>4087</v>
      </c>
      <c r="U175" s="13">
        <f>Sales[[#This Row],[Total Sales]]-Sales[[#This Row],[Total Cost]]</f>
        <v>1335.3100000000004</v>
      </c>
    </row>
    <row r="176" spans="1:21" x14ac:dyDescent="0.25">
      <c r="A176" t="s">
        <v>184</v>
      </c>
      <c r="B176" s="2">
        <v>44080</v>
      </c>
      <c r="C176" s="2" t="str">
        <f t="shared" si="4"/>
        <v>Sunday</v>
      </c>
      <c r="D176" s="2" t="str">
        <f t="shared" si="5"/>
        <v>September</v>
      </c>
      <c r="E176" s="3">
        <v>0.73284835558739947</v>
      </c>
      <c r="F176" t="s">
        <v>2139</v>
      </c>
      <c r="G176" t="s">
        <v>2351</v>
      </c>
      <c r="H176" t="s">
        <v>1011</v>
      </c>
      <c r="I176" s="1" t="s">
        <v>2485</v>
      </c>
      <c r="J176" s="1" t="s">
        <v>2472</v>
      </c>
      <c r="K176" s="1" t="s">
        <v>2448</v>
      </c>
      <c r="L176" s="1" t="s">
        <v>1013</v>
      </c>
      <c r="M176">
        <v>12793</v>
      </c>
      <c r="N176">
        <v>72</v>
      </c>
      <c r="O176" s="1" t="str">
        <f>VLOOKUP(Sales[[#This Row],[Product ID]],Products[[#Headers],[#Data],[Product ID]:[Product Name]],2,FALSE)</f>
        <v>Sauder Mission Library with Doors, Fruitwood Finish</v>
      </c>
      <c r="P176" s="1" t="str">
        <f>VLOOKUP(Sales[[#This Row],[Product ID]],Products[[#Headers],[#Data],[Product ID]:[Category]],3,)</f>
        <v>Furniture</v>
      </c>
      <c r="Q176" s="13">
        <f>VLOOKUP(Sales[[#This Row],[Product ID]],Products[[#Headers],[#Data],[Product ID]:[Unit Price]],4,FALSE)</f>
        <v>55.45</v>
      </c>
      <c r="R176" s="14">
        <f>VLOOKUP(Sales[[#This Row],[Product ID]],Products[[#Headers],[#Data]],5,FALSE)</f>
        <v>40</v>
      </c>
      <c r="S176" s="13">
        <f>Sales[[#This Row],[Quantity]]*Sales[[#This Row],[Unit Price]]</f>
        <v>3992.4</v>
      </c>
      <c r="T176" s="14">
        <f>Sales[[#This Row],[Quantity]]*Sales[[#This Row],[Unit Cost]]</f>
        <v>2880</v>
      </c>
      <c r="U176" s="13">
        <f>Sales[[#This Row],[Total Sales]]-Sales[[#This Row],[Total Cost]]</f>
        <v>1112.4000000000001</v>
      </c>
    </row>
    <row r="177" spans="1:21" x14ac:dyDescent="0.25">
      <c r="A177" t="s">
        <v>185</v>
      </c>
      <c r="B177" s="2">
        <v>44063</v>
      </c>
      <c r="C177" s="2" t="str">
        <f t="shared" si="4"/>
        <v>Thursday</v>
      </c>
      <c r="D177" s="2" t="str">
        <f t="shared" si="5"/>
        <v>August</v>
      </c>
      <c r="E177" s="3">
        <v>0.24956246506674784</v>
      </c>
      <c r="F177" t="s">
        <v>2070</v>
      </c>
      <c r="G177" t="s">
        <v>2282</v>
      </c>
      <c r="H177" t="s">
        <v>1011</v>
      </c>
      <c r="I177" s="1" t="s">
        <v>2485</v>
      </c>
      <c r="J177" s="1" t="s">
        <v>2472</v>
      </c>
      <c r="K177" s="1" t="s">
        <v>2448</v>
      </c>
      <c r="L177" s="1" t="s">
        <v>1013</v>
      </c>
      <c r="M177">
        <v>12425</v>
      </c>
      <c r="N177">
        <v>30</v>
      </c>
      <c r="O177" s="1" t="str">
        <f>VLOOKUP(Sales[[#This Row],[Product ID]],Products[[#Headers],[#Data],[Product ID]:[Product Name]],2,FALSE)</f>
        <v>Global Leather Task Chair, Black</v>
      </c>
      <c r="P177" s="1" t="str">
        <f>VLOOKUP(Sales[[#This Row],[Product ID]],Products[[#Headers],[#Data],[Product ID]:[Category]],3,)</f>
        <v>Furniture</v>
      </c>
      <c r="Q177" s="13">
        <f>VLOOKUP(Sales[[#This Row],[Product ID]],Products[[#Headers],[#Data],[Product ID]:[Unit Price]],4,FALSE)</f>
        <v>27.85</v>
      </c>
      <c r="R177" s="14">
        <f>VLOOKUP(Sales[[#This Row],[Product ID]],Products[[#Headers],[#Data]],5,FALSE)</f>
        <v>25</v>
      </c>
      <c r="S177" s="13">
        <f>Sales[[#This Row],[Quantity]]*Sales[[#This Row],[Unit Price]]</f>
        <v>835.5</v>
      </c>
      <c r="T177" s="14">
        <f>Sales[[#This Row],[Quantity]]*Sales[[#This Row],[Unit Cost]]</f>
        <v>750</v>
      </c>
      <c r="U177" s="13">
        <f>Sales[[#This Row],[Total Sales]]-Sales[[#This Row],[Total Cost]]</f>
        <v>85.5</v>
      </c>
    </row>
    <row r="178" spans="1:21" x14ac:dyDescent="0.25">
      <c r="A178" t="s">
        <v>186</v>
      </c>
      <c r="B178" s="2">
        <v>44331</v>
      </c>
      <c r="C178" s="2" t="str">
        <f t="shared" si="4"/>
        <v>Saturday</v>
      </c>
      <c r="D178" s="2" t="str">
        <f t="shared" si="5"/>
        <v>May</v>
      </c>
      <c r="E178" s="3">
        <v>6.3204744512119326E-2</v>
      </c>
      <c r="F178" t="s">
        <v>2140</v>
      </c>
      <c r="G178" t="s">
        <v>2352</v>
      </c>
      <c r="H178" t="s">
        <v>1010</v>
      </c>
      <c r="I178" s="1" t="s">
        <v>2469</v>
      </c>
      <c r="J178" s="1" t="s">
        <v>2458</v>
      </c>
      <c r="K178" s="1" t="s">
        <v>2448</v>
      </c>
      <c r="L178" s="1" t="s">
        <v>1012</v>
      </c>
      <c r="M178">
        <v>12827</v>
      </c>
      <c r="N178">
        <v>28</v>
      </c>
      <c r="O178" s="1" t="str">
        <f>VLOOKUP(Sales[[#This Row],[Product ID]],Products[[#Headers],[#Data],[Product ID]:[Product Name]],2,FALSE)</f>
        <v>SanDisk Cruzer 32 GB USB Flash Drive</v>
      </c>
      <c r="P178" s="1" t="str">
        <f>VLOOKUP(Sales[[#This Row],[Product ID]],Products[[#Headers],[#Data],[Product ID]:[Category]],3,)</f>
        <v>Technology</v>
      </c>
      <c r="Q178" s="13">
        <f>VLOOKUP(Sales[[#This Row],[Product ID]],Products[[#Headers],[#Data],[Product ID]:[Unit Price]],4,FALSE)</f>
        <v>73.38</v>
      </c>
      <c r="R178" s="14">
        <f>VLOOKUP(Sales[[#This Row],[Product ID]],Products[[#Headers],[#Data]],5,FALSE)</f>
        <v>56</v>
      </c>
      <c r="S178" s="13">
        <f>Sales[[#This Row],[Quantity]]*Sales[[#This Row],[Unit Price]]</f>
        <v>2054.64</v>
      </c>
      <c r="T178" s="14">
        <f>Sales[[#This Row],[Quantity]]*Sales[[#This Row],[Unit Cost]]</f>
        <v>1568</v>
      </c>
      <c r="U178" s="13">
        <f>Sales[[#This Row],[Total Sales]]-Sales[[#This Row],[Total Cost]]</f>
        <v>486.63999999999987</v>
      </c>
    </row>
    <row r="179" spans="1:21" x14ac:dyDescent="0.25">
      <c r="A179" t="s">
        <v>187</v>
      </c>
      <c r="B179" s="2">
        <v>44165</v>
      </c>
      <c r="C179" s="2" t="str">
        <f t="shared" si="4"/>
        <v>Monday</v>
      </c>
      <c r="D179" s="2" t="str">
        <f t="shared" si="5"/>
        <v>November</v>
      </c>
      <c r="E179" s="3">
        <v>0.8534659645246897</v>
      </c>
      <c r="F179" t="s">
        <v>2141</v>
      </c>
      <c r="G179" t="s">
        <v>2353</v>
      </c>
      <c r="H179" t="s">
        <v>1010</v>
      </c>
      <c r="I179" s="1" t="s">
        <v>2519</v>
      </c>
      <c r="J179" s="1" t="s">
        <v>2510</v>
      </c>
      <c r="K179" s="1" t="s">
        <v>2448</v>
      </c>
      <c r="L179" s="1" t="s">
        <v>1012</v>
      </c>
      <c r="M179">
        <v>12453</v>
      </c>
      <c r="N179">
        <v>43</v>
      </c>
      <c r="O179" s="1" t="str">
        <f>VLOOKUP(Sales[[#This Row],[Product ID]],Products[[#Headers],[#Data],[Product ID]:[Product Name]],2,FALSE)</f>
        <v>Premium Writing Pencils, Soft, #2 by Central Association for the Blind</v>
      </c>
      <c r="P179" s="1" t="str">
        <f>VLOOKUP(Sales[[#This Row],[Product ID]],Products[[#Headers],[#Data],[Product ID]:[Category]],3,)</f>
        <v>Office Supplies</v>
      </c>
      <c r="Q179" s="13">
        <f>VLOOKUP(Sales[[#This Row],[Product ID]],Products[[#Headers],[#Data],[Product ID]:[Unit Price]],4,FALSE)</f>
        <v>44.07</v>
      </c>
      <c r="R179" s="14">
        <f>VLOOKUP(Sales[[#This Row],[Product ID]],Products[[#Headers],[#Data]],5,FALSE)</f>
        <v>24</v>
      </c>
      <c r="S179" s="13">
        <f>Sales[[#This Row],[Quantity]]*Sales[[#This Row],[Unit Price]]</f>
        <v>1895.01</v>
      </c>
      <c r="T179" s="14">
        <f>Sales[[#This Row],[Quantity]]*Sales[[#This Row],[Unit Cost]]</f>
        <v>1032</v>
      </c>
      <c r="U179" s="13">
        <f>Sales[[#This Row],[Total Sales]]-Sales[[#This Row],[Total Cost]]</f>
        <v>863.01</v>
      </c>
    </row>
    <row r="180" spans="1:21" x14ac:dyDescent="0.25">
      <c r="A180" t="s">
        <v>188</v>
      </c>
      <c r="B180" s="2">
        <v>44340</v>
      </c>
      <c r="C180" s="2" t="str">
        <f t="shared" si="4"/>
        <v>Monday</v>
      </c>
      <c r="D180" s="2" t="str">
        <f t="shared" si="5"/>
        <v>May</v>
      </c>
      <c r="E180" s="3">
        <v>0.6354491823039754</v>
      </c>
      <c r="F180" t="s">
        <v>2083</v>
      </c>
      <c r="G180" t="s">
        <v>2295</v>
      </c>
      <c r="H180" t="s">
        <v>1011</v>
      </c>
      <c r="I180" s="1" t="s">
        <v>2519</v>
      </c>
      <c r="J180" s="1" t="s">
        <v>2510</v>
      </c>
      <c r="K180" s="1" t="s">
        <v>2448</v>
      </c>
      <c r="L180" s="1" t="s">
        <v>1012</v>
      </c>
      <c r="M180">
        <v>12448</v>
      </c>
      <c r="N180">
        <v>33</v>
      </c>
      <c r="O180" s="1" t="str">
        <f>VLOOKUP(Sales[[#This Row],[Product ID]],Products[[#Headers],[#Data],[Product ID]:[Product Name]],2,FALSE)</f>
        <v>6" Cubicle Wall Clock, Black</v>
      </c>
      <c r="P180" s="1" t="str">
        <f>VLOOKUP(Sales[[#This Row],[Product ID]],Products[[#Headers],[#Data],[Product ID]:[Category]],3,)</f>
        <v>Furniture</v>
      </c>
      <c r="Q180" s="13">
        <f>VLOOKUP(Sales[[#This Row],[Product ID]],Products[[#Headers],[#Data],[Product ID]:[Unit Price]],4,FALSE)</f>
        <v>78.13</v>
      </c>
      <c r="R180" s="14">
        <f>VLOOKUP(Sales[[#This Row],[Product ID]],Products[[#Headers],[#Data]],5,FALSE)</f>
        <v>69</v>
      </c>
      <c r="S180" s="13">
        <f>Sales[[#This Row],[Quantity]]*Sales[[#This Row],[Unit Price]]</f>
        <v>2578.29</v>
      </c>
      <c r="T180" s="14">
        <f>Sales[[#This Row],[Quantity]]*Sales[[#This Row],[Unit Cost]]</f>
        <v>2277</v>
      </c>
      <c r="U180" s="13">
        <f>Sales[[#This Row],[Total Sales]]-Sales[[#This Row],[Total Cost]]</f>
        <v>301.28999999999996</v>
      </c>
    </row>
    <row r="181" spans="1:21" x14ac:dyDescent="0.25">
      <c r="A181" t="s">
        <v>189</v>
      </c>
      <c r="B181" s="2">
        <v>44233</v>
      </c>
      <c r="C181" s="2" t="str">
        <f t="shared" si="4"/>
        <v>Saturday</v>
      </c>
      <c r="D181" s="2" t="str">
        <f t="shared" si="5"/>
        <v>February</v>
      </c>
      <c r="E181" s="3">
        <v>3.4188376216318983E-2</v>
      </c>
      <c r="F181" t="s">
        <v>2044</v>
      </c>
      <c r="G181" t="s">
        <v>2256</v>
      </c>
      <c r="H181" t="s">
        <v>1010</v>
      </c>
      <c r="I181" s="1" t="s">
        <v>2482</v>
      </c>
      <c r="J181" s="1" t="s">
        <v>2483</v>
      </c>
      <c r="K181" s="1" t="s">
        <v>2448</v>
      </c>
      <c r="L181" s="1" t="s">
        <v>1014</v>
      </c>
      <c r="M181">
        <v>12177</v>
      </c>
      <c r="N181">
        <v>45</v>
      </c>
      <c r="O181" s="1" t="str">
        <f>VLOOKUP(Sales[[#This Row],[Product ID]],Products[[#Headers],[#Data],[Product ID]:[Product Name]],2,FALSE)</f>
        <v>Ampysin</v>
      </c>
      <c r="P181" s="1" t="str">
        <f>VLOOKUP(Sales[[#This Row],[Product ID]],Products[[#Headers],[#Data],[Product ID]:[Category]],3,)</f>
        <v>Analgesics</v>
      </c>
      <c r="Q181" s="13">
        <f>VLOOKUP(Sales[[#This Row],[Product ID]],Products[[#Headers],[#Data],[Product ID]:[Unit Price]],4,FALSE)</f>
        <v>98.7</v>
      </c>
      <c r="R181" s="14">
        <f>VLOOKUP(Sales[[#This Row],[Product ID]],Products[[#Headers],[#Data]],5,FALSE)</f>
        <v>57</v>
      </c>
      <c r="S181" s="13">
        <f>Sales[[#This Row],[Quantity]]*Sales[[#This Row],[Unit Price]]</f>
        <v>4441.5</v>
      </c>
      <c r="T181" s="14">
        <f>Sales[[#This Row],[Quantity]]*Sales[[#This Row],[Unit Cost]]</f>
        <v>2565</v>
      </c>
      <c r="U181" s="13">
        <f>Sales[[#This Row],[Total Sales]]-Sales[[#This Row],[Total Cost]]</f>
        <v>1876.5</v>
      </c>
    </row>
    <row r="182" spans="1:21" x14ac:dyDescent="0.25">
      <c r="A182" t="s">
        <v>190</v>
      </c>
      <c r="B182" s="2">
        <v>44337</v>
      </c>
      <c r="C182" s="2" t="str">
        <f t="shared" si="4"/>
        <v>Friday</v>
      </c>
      <c r="D182" s="2" t="str">
        <f t="shared" si="5"/>
        <v>May</v>
      </c>
      <c r="E182" s="3">
        <v>0.57778813414995378</v>
      </c>
      <c r="F182" t="s">
        <v>2142</v>
      </c>
      <c r="G182" t="s">
        <v>2354</v>
      </c>
      <c r="H182" t="s">
        <v>1010</v>
      </c>
      <c r="I182" s="1" t="s">
        <v>2493</v>
      </c>
      <c r="J182" s="1" t="s">
        <v>2472</v>
      </c>
      <c r="K182" s="1" t="s">
        <v>2448</v>
      </c>
      <c r="L182" s="1" t="s">
        <v>1013</v>
      </c>
      <c r="M182">
        <v>12926</v>
      </c>
      <c r="N182">
        <v>10</v>
      </c>
      <c r="O182" s="1" t="str">
        <f>VLOOKUP(Sales[[#This Row],[Product ID]],Products[[#Headers],[#Data],[Product ID]:[Product Name]],2,FALSE)</f>
        <v>Sony 16GB Class 10 Micro SDHC R40 Memory Card</v>
      </c>
      <c r="P182" s="1" t="str">
        <f>VLOOKUP(Sales[[#This Row],[Product ID]],Products[[#Headers],[#Data],[Product ID]:[Category]],3,)</f>
        <v>Technology</v>
      </c>
      <c r="Q182" s="13">
        <f>VLOOKUP(Sales[[#This Row],[Product ID]],Products[[#Headers],[#Data],[Product ID]:[Unit Price]],4,FALSE)</f>
        <v>97.37</v>
      </c>
      <c r="R182" s="14">
        <f>VLOOKUP(Sales[[#This Row],[Product ID]],Products[[#Headers],[#Data]],5,FALSE)</f>
        <v>59</v>
      </c>
      <c r="S182" s="13">
        <f>Sales[[#This Row],[Quantity]]*Sales[[#This Row],[Unit Price]]</f>
        <v>973.7</v>
      </c>
      <c r="T182" s="14">
        <f>Sales[[#This Row],[Quantity]]*Sales[[#This Row],[Unit Cost]]</f>
        <v>590</v>
      </c>
      <c r="U182" s="13">
        <f>Sales[[#This Row],[Total Sales]]-Sales[[#This Row],[Total Cost]]</f>
        <v>383.70000000000005</v>
      </c>
    </row>
    <row r="183" spans="1:21" x14ac:dyDescent="0.25">
      <c r="A183" t="s">
        <v>191</v>
      </c>
      <c r="B183" s="2">
        <v>44344</v>
      </c>
      <c r="C183" s="2" t="str">
        <f t="shared" si="4"/>
        <v>Friday</v>
      </c>
      <c r="D183" s="2" t="str">
        <f t="shared" si="5"/>
        <v>May</v>
      </c>
      <c r="E183" s="3">
        <v>0.69748698808971721</v>
      </c>
      <c r="F183" t="s">
        <v>2143</v>
      </c>
      <c r="G183" t="s">
        <v>2355</v>
      </c>
      <c r="H183" t="s">
        <v>1010</v>
      </c>
      <c r="I183" s="1" t="s">
        <v>2493</v>
      </c>
      <c r="J183" s="1" t="s">
        <v>2472</v>
      </c>
      <c r="K183" s="1" t="s">
        <v>2448</v>
      </c>
      <c r="L183" s="1" t="s">
        <v>1013</v>
      </c>
      <c r="M183">
        <v>12986</v>
      </c>
      <c r="N183">
        <v>12</v>
      </c>
      <c r="O183" s="1" t="str">
        <f>VLOOKUP(Sales[[#This Row],[Product ID]],Products[[#Headers],[#Data],[Product ID]:[Product Name]],2,FALSE)</f>
        <v>GBC Durable Plastic Covers</v>
      </c>
      <c r="P183" s="1" t="str">
        <f>VLOOKUP(Sales[[#This Row],[Product ID]],Products[[#Headers],[#Data],[Product ID]:[Category]],3,)</f>
        <v>Office Supplies</v>
      </c>
      <c r="Q183" s="13">
        <f>VLOOKUP(Sales[[#This Row],[Product ID]],Products[[#Headers],[#Data],[Product ID]:[Unit Price]],4,FALSE)</f>
        <v>53.19</v>
      </c>
      <c r="R183" s="14">
        <f>VLOOKUP(Sales[[#This Row],[Product ID]],Products[[#Headers],[#Data]],5,FALSE)</f>
        <v>28</v>
      </c>
      <c r="S183" s="13">
        <f>Sales[[#This Row],[Quantity]]*Sales[[#This Row],[Unit Price]]</f>
        <v>638.28</v>
      </c>
      <c r="T183" s="14">
        <f>Sales[[#This Row],[Quantity]]*Sales[[#This Row],[Unit Cost]]</f>
        <v>336</v>
      </c>
      <c r="U183" s="13">
        <f>Sales[[#This Row],[Total Sales]]-Sales[[#This Row],[Total Cost]]</f>
        <v>302.27999999999997</v>
      </c>
    </row>
    <row r="184" spans="1:21" x14ac:dyDescent="0.25">
      <c r="A184" t="s">
        <v>192</v>
      </c>
      <c r="B184" s="2">
        <v>44184</v>
      </c>
      <c r="C184" s="2" t="str">
        <f t="shared" si="4"/>
        <v>Saturday</v>
      </c>
      <c r="D184" s="2" t="str">
        <f t="shared" si="5"/>
        <v>December</v>
      </c>
      <c r="E184" s="3">
        <v>0.46191562916487938</v>
      </c>
      <c r="F184" t="s">
        <v>2144</v>
      </c>
      <c r="G184" t="s">
        <v>2356</v>
      </c>
      <c r="H184" t="s">
        <v>1010</v>
      </c>
      <c r="I184" s="1" t="s">
        <v>2528</v>
      </c>
      <c r="J184" s="1" t="s">
        <v>2529</v>
      </c>
      <c r="K184" s="1" t="s">
        <v>2448</v>
      </c>
      <c r="L184" s="1" t="s">
        <v>1014</v>
      </c>
      <c r="M184">
        <v>12734</v>
      </c>
      <c r="N184">
        <v>91</v>
      </c>
      <c r="O184" s="1" t="str">
        <f>VLOOKUP(Sales[[#This Row],[Product ID]],Products[[#Headers],[#Data],[Product ID]:[Product Name]],2,FALSE)</f>
        <v>Staple holder</v>
      </c>
      <c r="P184" s="1" t="str">
        <f>VLOOKUP(Sales[[#This Row],[Product ID]],Products[[#Headers],[#Data],[Product ID]:[Category]],3,)</f>
        <v>Office Supplies</v>
      </c>
      <c r="Q184" s="13">
        <f>VLOOKUP(Sales[[#This Row],[Product ID]],Products[[#Headers],[#Data],[Product ID]:[Unit Price]],4,FALSE)</f>
        <v>83.08</v>
      </c>
      <c r="R184" s="14">
        <f>VLOOKUP(Sales[[#This Row],[Product ID]],Products[[#Headers],[#Data]],5,FALSE)</f>
        <v>64</v>
      </c>
      <c r="S184" s="13">
        <f>Sales[[#This Row],[Quantity]]*Sales[[#This Row],[Unit Price]]</f>
        <v>7560.28</v>
      </c>
      <c r="T184" s="14">
        <f>Sales[[#This Row],[Quantity]]*Sales[[#This Row],[Unit Cost]]</f>
        <v>5824</v>
      </c>
      <c r="U184" s="13">
        <f>Sales[[#This Row],[Total Sales]]-Sales[[#This Row],[Total Cost]]</f>
        <v>1736.2799999999997</v>
      </c>
    </row>
    <row r="185" spans="1:21" x14ac:dyDescent="0.25">
      <c r="A185" t="s">
        <v>193</v>
      </c>
      <c r="B185" s="2">
        <v>44073</v>
      </c>
      <c r="C185" s="2" t="str">
        <f t="shared" si="4"/>
        <v>Sunday</v>
      </c>
      <c r="D185" s="2" t="str">
        <f t="shared" si="5"/>
        <v>August</v>
      </c>
      <c r="E185" s="3">
        <v>0.27271870668120635</v>
      </c>
      <c r="F185" t="s">
        <v>2029</v>
      </c>
      <c r="G185" t="s">
        <v>2241</v>
      </c>
      <c r="H185" t="s">
        <v>1010</v>
      </c>
      <c r="I185" s="1" t="s">
        <v>2528</v>
      </c>
      <c r="J185" s="1" t="s">
        <v>2529</v>
      </c>
      <c r="K185" s="1" t="s">
        <v>2448</v>
      </c>
      <c r="L185" s="1" t="s">
        <v>1014</v>
      </c>
      <c r="M185">
        <v>12795</v>
      </c>
      <c r="N185">
        <v>26</v>
      </c>
      <c r="O185" s="1" t="str">
        <f>VLOOKUP(Sales[[#This Row],[Product ID]],Products[[#Headers],[#Data],[Product ID]:[Product Name]],2,FALSE)</f>
        <v>Decoflex Hanging Personal Folder File, Blue</v>
      </c>
      <c r="P185" s="1" t="str">
        <f>VLOOKUP(Sales[[#This Row],[Product ID]],Products[[#Headers],[#Data],[Product ID]:[Category]],3,)</f>
        <v>Office Supplies</v>
      </c>
      <c r="Q185" s="13">
        <f>VLOOKUP(Sales[[#This Row],[Product ID]],Products[[#Headers],[#Data],[Product ID]:[Unit Price]],4,FALSE)</f>
        <v>17.14</v>
      </c>
      <c r="R185" s="14">
        <f>VLOOKUP(Sales[[#This Row],[Product ID]],Products[[#Headers],[#Data]],5,FALSE)</f>
        <v>16</v>
      </c>
      <c r="S185" s="13">
        <f>Sales[[#This Row],[Quantity]]*Sales[[#This Row],[Unit Price]]</f>
        <v>445.64</v>
      </c>
      <c r="T185" s="14">
        <f>Sales[[#This Row],[Quantity]]*Sales[[#This Row],[Unit Cost]]</f>
        <v>416</v>
      </c>
      <c r="U185" s="13">
        <f>Sales[[#This Row],[Total Sales]]-Sales[[#This Row],[Total Cost]]</f>
        <v>29.639999999999986</v>
      </c>
    </row>
    <row r="186" spans="1:21" x14ac:dyDescent="0.25">
      <c r="A186" t="s">
        <v>194</v>
      </c>
      <c r="B186" s="2">
        <v>44012</v>
      </c>
      <c r="C186" s="2" t="str">
        <f t="shared" si="4"/>
        <v>Tuesday</v>
      </c>
      <c r="D186" s="2" t="str">
        <f t="shared" si="5"/>
        <v>June</v>
      </c>
      <c r="E186" s="3">
        <v>0.80149350150790344</v>
      </c>
      <c r="F186" t="s">
        <v>2048</v>
      </c>
      <c r="G186" t="s">
        <v>2260</v>
      </c>
      <c r="H186" t="s">
        <v>1010</v>
      </c>
      <c r="I186" s="1" t="s">
        <v>2528</v>
      </c>
      <c r="J186" s="1" t="s">
        <v>2529</v>
      </c>
      <c r="K186" s="1" t="s">
        <v>2448</v>
      </c>
      <c r="L186" s="1" t="s">
        <v>1014</v>
      </c>
      <c r="M186">
        <v>12580</v>
      </c>
      <c r="N186">
        <v>55</v>
      </c>
      <c r="O186" s="1" t="str">
        <f>VLOOKUP(Sales[[#This Row],[Product ID]],Products[[#Headers],[#Data],[Product ID]:[Product Name]],2,FALSE)</f>
        <v>Executive Impressions 14" Two-Color Numerals Wall Clock</v>
      </c>
      <c r="P186" s="1" t="str">
        <f>VLOOKUP(Sales[[#This Row],[Product ID]],Products[[#Headers],[#Data],[Product ID]:[Category]],3,)</f>
        <v>Furniture</v>
      </c>
      <c r="Q186" s="13">
        <f>VLOOKUP(Sales[[#This Row],[Product ID]],Products[[#Headers],[#Data],[Product ID]:[Unit Price]],4,FALSE)</f>
        <v>27.66</v>
      </c>
      <c r="R186" s="14">
        <f>VLOOKUP(Sales[[#This Row],[Product ID]],Products[[#Headers],[#Data]],5,FALSE)</f>
        <v>13</v>
      </c>
      <c r="S186" s="13">
        <f>Sales[[#This Row],[Quantity]]*Sales[[#This Row],[Unit Price]]</f>
        <v>1521.3</v>
      </c>
      <c r="T186" s="14">
        <f>Sales[[#This Row],[Quantity]]*Sales[[#This Row],[Unit Cost]]</f>
        <v>715</v>
      </c>
      <c r="U186" s="13">
        <f>Sales[[#This Row],[Total Sales]]-Sales[[#This Row],[Total Cost]]</f>
        <v>806.3</v>
      </c>
    </row>
    <row r="187" spans="1:21" x14ac:dyDescent="0.25">
      <c r="A187" t="s">
        <v>195</v>
      </c>
      <c r="B187" s="2">
        <v>44231</v>
      </c>
      <c r="C187" s="2" t="str">
        <f t="shared" si="4"/>
        <v>Thursday</v>
      </c>
      <c r="D187" s="2" t="str">
        <f t="shared" si="5"/>
        <v>February</v>
      </c>
      <c r="E187" s="3">
        <v>0.56790155262661079</v>
      </c>
      <c r="F187" t="s">
        <v>2145</v>
      </c>
      <c r="G187" t="s">
        <v>2357</v>
      </c>
      <c r="H187" t="s">
        <v>1011</v>
      </c>
      <c r="I187" s="1" t="s">
        <v>2530</v>
      </c>
      <c r="J187" s="1" t="s">
        <v>2531</v>
      </c>
      <c r="K187" s="1" t="s">
        <v>2448</v>
      </c>
      <c r="L187" s="1" t="s">
        <v>1012</v>
      </c>
      <c r="M187">
        <v>12412</v>
      </c>
      <c r="N187">
        <v>91</v>
      </c>
      <c r="O187" s="1" t="str">
        <f>VLOOKUP(Sales[[#This Row],[Product ID]],Products[[#Headers],[#Data],[Product ID]:[Product Name]],2,FALSE)</f>
        <v>Global Fabric Manager's Chair, Dark Gray</v>
      </c>
      <c r="P187" s="1" t="str">
        <f>VLOOKUP(Sales[[#This Row],[Product ID]],Products[[#Headers],[#Data],[Product ID]:[Category]],3,)</f>
        <v>Furniture</v>
      </c>
      <c r="Q187" s="13">
        <f>VLOOKUP(Sales[[#This Row],[Product ID]],Products[[#Headers],[#Data],[Product ID]:[Unit Price]],4,FALSE)</f>
        <v>70.989999999999995</v>
      </c>
      <c r="R187" s="14">
        <f>VLOOKUP(Sales[[#This Row],[Product ID]],Products[[#Headers],[#Data]],5,FALSE)</f>
        <v>61</v>
      </c>
      <c r="S187" s="13">
        <f>Sales[[#This Row],[Quantity]]*Sales[[#This Row],[Unit Price]]</f>
        <v>6460.0899999999992</v>
      </c>
      <c r="T187" s="14">
        <f>Sales[[#This Row],[Quantity]]*Sales[[#This Row],[Unit Cost]]</f>
        <v>5551</v>
      </c>
      <c r="U187" s="13">
        <f>Sales[[#This Row],[Total Sales]]-Sales[[#This Row],[Total Cost]]</f>
        <v>909.08999999999924</v>
      </c>
    </row>
    <row r="188" spans="1:21" x14ac:dyDescent="0.25">
      <c r="A188" t="s">
        <v>196</v>
      </c>
      <c r="B188" s="2">
        <v>44266</v>
      </c>
      <c r="C188" s="2" t="str">
        <f t="shared" si="4"/>
        <v>Thursday</v>
      </c>
      <c r="D188" s="2" t="str">
        <f t="shared" si="5"/>
        <v>March</v>
      </c>
      <c r="E188" s="3">
        <v>0.77162394759961539</v>
      </c>
      <c r="F188" t="s">
        <v>2132</v>
      </c>
      <c r="G188" t="s">
        <v>2344</v>
      </c>
      <c r="H188" t="s">
        <v>1011</v>
      </c>
      <c r="I188" s="1" t="s">
        <v>2449</v>
      </c>
      <c r="J188" s="1" t="s">
        <v>2450</v>
      </c>
      <c r="K188" s="1" t="s">
        <v>2448</v>
      </c>
      <c r="L188" s="1" t="s">
        <v>1014</v>
      </c>
      <c r="M188">
        <v>12843</v>
      </c>
      <c r="N188">
        <v>45</v>
      </c>
      <c r="O188" s="1" t="str">
        <f>VLOOKUP(Sales[[#This Row],[Product ID]],Products[[#Headers],[#Data],[Product ID]:[Product Name]],2,FALSE)</f>
        <v>Tenex Chairmats For Use With Carpeted Floors</v>
      </c>
      <c r="P188" s="1" t="str">
        <f>VLOOKUP(Sales[[#This Row],[Product ID]],Products[[#Headers],[#Data],[Product ID]:[Category]],3,)</f>
        <v>Furniture</v>
      </c>
      <c r="Q188" s="13">
        <f>VLOOKUP(Sales[[#This Row],[Product ID]],Products[[#Headers],[#Data],[Product ID]:[Unit Price]],4,FALSE)</f>
        <v>25.7</v>
      </c>
      <c r="R188" s="14">
        <f>VLOOKUP(Sales[[#This Row],[Product ID]],Products[[#Headers],[#Data]],5,FALSE)</f>
        <v>25</v>
      </c>
      <c r="S188" s="13">
        <f>Sales[[#This Row],[Quantity]]*Sales[[#This Row],[Unit Price]]</f>
        <v>1156.5</v>
      </c>
      <c r="T188" s="14">
        <f>Sales[[#This Row],[Quantity]]*Sales[[#This Row],[Unit Cost]]</f>
        <v>1125</v>
      </c>
      <c r="U188" s="13">
        <f>Sales[[#This Row],[Total Sales]]-Sales[[#This Row],[Total Cost]]</f>
        <v>31.5</v>
      </c>
    </row>
    <row r="189" spans="1:21" x14ac:dyDescent="0.25">
      <c r="A189" t="s">
        <v>197</v>
      </c>
      <c r="B189" s="2">
        <v>44047</v>
      </c>
      <c r="C189" s="2" t="str">
        <f t="shared" si="4"/>
        <v>Tuesday</v>
      </c>
      <c r="D189" s="2" t="str">
        <f t="shared" si="5"/>
        <v>August</v>
      </c>
      <c r="E189" s="3">
        <v>0.51260577149331965</v>
      </c>
      <c r="F189" t="s">
        <v>2146</v>
      </c>
      <c r="G189" t="s">
        <v>2358</v>
      </c>
      <c r="H189" t="s">
        <v>1011</v>
      </c>
      <c r="I189" s="1" t="s">
        <v>2532</v>
      </c>
      <c r="J189" s="1" t="s">
        <v>2458</v>
      </c>
      <c r="K189" s="1" t="s">
        <v>2448</v>
      </c>
      <c r="L189" s="1" t="s">
        <v>1013</v>
      </c>
      <c r="M189">
        <v>12372</v>
      </c>
      <c r="N189">
        <v>94</v>
      </c>
      <c r="O189" s="1" t="str">
        <f>VLOOKUP(Sales[[#This Row],[Product ID]],Products[[#Headers],[#Data],[Product ID]:[Product Name]],2,FALSE)</f>
        <v>Zynosine</v>
      </c>
      <c r="P189" s="1" t="str">
        <f>VLOOKUP(Sales[[#This Row],[Product ID]],Products[[#Headers],[#Data],[Product ID]:[Category]],3,)</f>
        <v>Antimalarial</v>
      </c>
      <c r="Q189" s="13">
        <f>VLOOKUP(Sales[[#This Row],[Product ID]],Products[[#Headers],[#Data],[Product ID]:[Unit Price]],4,FALSE)</f>
        <v>13.22</v>
      </c>
      <c r="R189" s="14">
        <f>VLOOKUP(Sales[[#This Row],[Product ID]],Products[[#Headers],[#Data]],5,FALSE)</f>
        <v>11</v>
      </c>
      <c r="S189" s="13">
        <f>Sales[[#This Row],[Quantity]]*Sales[[#This Row],[Unit Price]]</f>
        <v>1242.68</v>
      </c>
      <c r="T189" s="14">
        <f>Sales[[#This Row],[Quantity]]*Sales[[#This Row],[Unit Cost]]</f>
        <v>1034</v>
      </c>
      <c r="U189" s="13">
        <f>Sales[[#This Row],[Total Sales]]-Sales[[#This Row],[Total Cost]]</f>
        <v>208.68000000000006</v>
      </c>
    </row>
    <row r="190" spans="1:21" x14ac:dyDescent="0.25">
      <c r="A190" t="s">
        <v>198</v>
      </c>
      <c r="B190" s="2">
        <v>44087</v>
      </c>
      <c r="C190" s="2" t="str">
        <f t="shared" si="4"/>
        <v>Sunday</v>
      </c>
      <c r="D190" s="2" t="str">
        <f t="shared" si="5"/>
        <v>September</v>
      </c>
      <c r="E190" s="3">
        <v>0.43161656196785991</v>
      </c>
      <c r="F190" t="s">
        <v>2147</v>
      </c>
      <c r="G190" t="s">
        <v>2359</v>
      </c>
      <c r="H190" t="s">
        <v>1011</v>
      </c>
      <c r="I190" s="1" t="s">
        <v>2532</v>
      </c>
      <c r="J190" s="1" t="s">
        <v>2458</v>
      </c>
      <c r="K190" s="1" t="s">
        <v>2448</v>
      </c>
      <c r="L190" s="1" t="s">
        <v>1013</v>
      </c>
      <c r="M190">
        <v>12946</v>
      </c>
      <c r="N190">
        <v>81</v>
      </c>
      <c r="O190" s="1" t="str">
        <f>VLOOKUP(Sales[[#This Row],[Product ID]],Products[[#Headers],[#Data],[Product ID]:[Product Name]],2,FALSE)</f>
        <v>Cubify CubeX 3D Printer Triple Head Print</v>
      </c>
      <c r="P190" s="1" t="str">
        <f>VLOOKUP(Sales[[#This Row],[Product ID]],Products[[#Headers],[#Data],[Product ID]:[Category]],3,)</f>
        <v>Technology</v>
      </c>
      <c r="Q190" s="13">
        <f>VLOOKUP(Sales[[#This Row],[Product ID]],Products[[#Headers],[#Data],[Product ID]:[Unit Price]],4,FALSE)</f>
        <v>64.97</v>
      </c>
      <c r="R190" s="14">
        <f>VLOOKUP(Sales[[#This Row],[Product ID]],Products[[#Headers],[#Data]],5,FALSE)</f>
        <v>59</v>
      </c>
      <c r="S190" s="13">
        <f>Sales[[#This Row],[Quantity]]*Sales[[#This Row],[Unit Price]]</f>
        <v>5262.57</v>
      </c>
      <c r="T190" s="14">
        <f>Sales[[#This Row],[Quantity]]*Sales[[#This Row],[Unit Cost]]</f>
        <v>4779</v>
      </c>
      <c r="U190" s="13">
        <f>Sales[[#This Row],[Total Sales]]-Sales[[#This Row],[Total Cost]]</f>
        <v>483.56999999999971</v>
      </c>
    </row>
    <row r="191" spans="1:21" x14ac:dyDescent="0.25">
      <c r="A191" t="s">
        <v>199</v>
      </c>
      <c r="B191" s="2">
        <v>44223</v>
      </c>
      <c r="C191" s="2" t="str">
        <f t="shared" si="4"/>
        <v>Wednesday</v>
      </c>
      <c r="D191" s="2" t="str">
        <f t="shared" si="5"/>
        <v>January</v>
      </c>
      <c r="E191" s="3">
        <v>0.79736146172257771</v>
      </c>
      <c r="F191" t="s">
        <v>2148</v>
      </c>
      <c r="G191" t="s">
        <v>2360</v>
      </c>
      <c r="H191" t="s">
        <v>1011</v>
      </c>
      <c r="I191" s="1" t="s">
        <v>2482</v>
      </c>
      <c r="J191" s="1" t="s">
        <v>2483</v>
      </c>
      <c r="K191" s="1" t="s">
        <v>2448</v>
      </c>
      <c r="L191" s="1" t="s">
        <v>1014</v>
      </c>
      <c r="M191">
        <v>12259</v>
      </c>
      <c r="N191">
        <v>62</v>
      </c>
      <c r="O191" s="1" t="str">
        <f>VLOOKUP(Sales[[#This Row],[Product ID]],Products[[#Headers],[#Data],[Product ID]:[Product Name]],2,FALSE)</f>
        <v>Imiformin Transmunex</v>
      </c>
      <c r="P191" s="1" t="str">
        <f>VLOOKUP(Sales[[#This Row],[Product ID]],Products[[#Headers],[#Data],[Product ID]:[Category]],3,)</f>
        <v>Antibiotics</v>
      </c>
      <c r="Q191" s="13">
        <f>VLOOKUP(Sales[[#This Row],[Product ID]],Products[[#Headers],[#Data],[Product ID]:[Unit Price]],4,FALSE)</f>
        <v>93.69</v>
      </c>
      <c r="R191" s="14">
        <f>VLOOKUP(Sales[[#This Row],[Product ID]],Products[[#Headers],[#Data]],5,FALSE)</f>
        <v>58</v>
      </c>
      <c r="S191" s="13">
        <f>Sales[[#This Row],[Quantity]]*Sales[[#This Row],[Unit Price]]</f>
        <v>5808.78</v>
      </c>
      <c r="T191" s="14">
        <f>Sales[[#This Row],[Quantity]]*Sales[[#This Row],[Unit Cost]]</f>
        <v>3596</v>
      </c>
      <c r="U191" s="13">
        <f>Sales[[#This Row],[Total Sales]]-Sales[[#This Row],[Total Cost]]</f>
        <v>2212.7799999999997</v>
      </c>
    </row>
    <row r="192" spans="1:21" x14ac:dyDescent="0.25">
      <c r="A192" t="s">
        <v>200</v>
      </c>
      <c r="B192" s="2">
        <v>44125</v>
      </c>
      <c r="C192" s="2" t="str">
        <f t="shared" si="4"/>
        <v>Wednesday</v>
      </c>
      <c r="D192" s="2" t="str">
        <f t="shared" si="5"/>
        <v>October</v>
      </c>
      <c r="E192" s="3">
        <v>0.43999222296309193</v>
      </c>
      <c r="F192" t="s">
        <v>2149</v>
      </c>
      <c r="G192" t="s">
        <v>2361</v>
      </c>
      <c r="H192" t="s">
        <v>1010</v>
      </c>
      <c r="I192" s="1" t="s">
        <v>2482</v>
      </c>
      <c r="J192" s="1" t="s">
        <v>2483</v>
      </c>
      <c r="K192" s="1" t="s">
        <v>2448</v>
      </c>
      <c r="L192" s="1" t="s">
        <v>1014</v>
      </c>
      <c r="M192">
        <v>12610</v>
      </c>
      <c r="N192">
        <v>13</v>
      </c>
      <c r="O192" s="1" t="str">
        <f>VLOOKUP(Sales[[#This Row],[Product ID]],Products[[#Headers],[#Data],[Product ID]:[Product Name]],2,FALSE)</f>
        <v>Safco Industrial Shelving</v>
      </c>
      <c r="P192" s="1" t="str">
        <f>VLOOKUP(Sales[[#This Row],[Product ID]],Products[[#Headers],[#Data],[Product ID]:[Category]],3,)</f>
        <v>Office Supplies</v>
      </c>
      <c r="Q192" s="13">
        <f>VLOOKUP(Sales[[#This Row],[Product ID]],Products[[#Headers],[#Data],[Product ID]:[Unit Price]],4,FALSE)</f>
        <v>33.26</v>
      </c>
      <c r="R192" s="14">
        <f>VLOOKUP(Sales[[#This Row],[Product ID]],Products[[#Headers],[#Data]],5,FALSE)</f>
        <v>20</v>
      </c>
      <c r="S192" s="13">
        <f>Sales[[#This Row],[Quantity]]*Sales[[#This Row],[Unit Price]]</f>
        <v>432.38</v>
      </c>
      <c r="T192" s="14">
        <f>Sales[[#This Row],[Quantity]]*Sales[[#This Row],[Unit Cost]]</f>
        <v>260</v>
      </c>
      <c r="U192" s="13">
        <f>Sales[[#This Row],[Total Sales]]-Sales[[#This Row],[Total Cost]]</f>
        <v>172.38</v>
      </c>
    </row>
    <row r="193" spans="1:21" x14ac:dyDescent="0.25">
      <c r="A193" t="s">
        <v>201</v>
      </c>
      <c r="B193" s="2">
        <v>44010</v>
      </c>
      <c r="C193" s="2" t="str">
        <f t="shared" si="4"/>
        <v>Sunday</v>
      </c>
      <c r="D193" s="2" t="str">
        <f t="shared" si="5"/>
        <v>June</v>
      </c>
      <c r="E193" s="3">
        <v>0.86980341507785264</v>
      </c>
      <c r="F193" t="s">
        <v>2108</v>
      </c>
      <c r="G193" t="s">
        <v>2320</v>
      </c>
      <c r="H193" t="s">
        <v>1011</v>
      </c>
      <c r="I193" s="1" t="s">
        <v>2482</v>
      </c>
      <c r="J193" s="1" t="s">
        <v>2483</v>
      </c>
      <c r="K193" s="1" t="s">
        <v>2448</v>
      </c>
      <c r="L193" s="1" t="s">
        <v>1014</v>
      </c>
      <c r="M193">
        <v>12467</v>
      </c>
      <c r="N193">
        <v>38</v>
      </c>
      <c r="O193" s="1" t="str">
        <f>VLOOKUP(Sales[[#This Row],[Product ID]],Products[[#Headers],[#Data],[Product ID]:[Product Name]],2,FALSE)</f>
        <v>9-3/4 Diameter Round Wall Clock</v>
      </c>
      <c r="P193" s="1" t="str">
        <f>VLOOKUP(Sales[[#This Row],[Product ID]],Products[[#Headers],[#Data],[Product ID]:[Category]],3,)</f>
        <v>Furniture</v>
      </c>
      <c r="Q193" s="13">
        <f>VLOOKUP(Sales[[#This Row],[Product ID]],Products[[#Headers],[#Data],[Product ID]:[Unit Price]],4,FALSE)</f>
        <v>23.48</v>
      </c>
      <c r="R193" s="14">
        <f>VLOOKUP(Sales[[#This Row],[Product ID]],Products[[#Headers],[#Data]],5,FALSE)</f>
        <v>15</v>
      </c>
      <c r="S193" s="13">
        <f>Sales[[#This Row],[Quantity]]*Sales[[#This Row],[Unit Price]]</f>
        <v>892.24</v>
      </c>
      <c r="T193" s="14">
        <f>Sales[[#This Row],[Quantity]]*Sales[[#This Row],[Unit Cost]]</f>
        <v>570</v>
      </c>
      <c r="U193" s="13">
        <f>Sales[[#This Row],[Total Sales]]-Sales[[#This Row],[Total Cost]]</f>
        <v>322.24</v>
      </c>
    </row>
    <row r="194" spans="1:21" x14ac:dyDescent="0.25">
      <c r="A194" t="s">
        <v>202</v>
      </c>
      <c r="B194" s="2">
        <v>44182</v>
      </c>
      <c r="C194" s="2" t="str">
        <f t="shared" ref="C194:C257" si="6">TEXT(B194,"DDDD")</f>
        <v>Thursday</v>
      </c>
      <c r="D194" s="2" t="str">
        <f t="shared" ref="D194:D257" si="7">TEXT(B194,"MMMM")</f>
        <v>December</v>
      </c>
      <c r="E194" s="3">
        <v>0.48708328977760385</v>
      </c>
      <c r="F194" t="s">
        <v>2044</v>
      </c>
      <c r="G194" t="s">
        <v>2256</v>
      </c>
      <c r="H194" t="s">
        <v>1010</v>
      </c>
      <c r="I194" s="1" t="s">
        <v>2482</v>
      </c>
      <c r="J194" s="1" t="s">
        <v>2483</v>
      </c>
      <c r="K194" s="1" t="s">
        <v>2448</v>
      </c>
      <c r="L194" s="1" t="s">
        <v>1014</v>
      </c>
      <c r="M194">
        <v>13018</v>
      </c>
      <c r="N194">
        <v>74</v>
      </c>
      <c r="O194" s="1" t="str">
        <f>VLOOKUP(Sales[[#This Row],[Product ID]],Products[[#Headers],[#Data],[Product ID]:[Product Name]],2,FALSE)</f>
        <v>Xerox 218</v>
      </c>
      <c r="P194" s="1" t="str">
        <f>VLOOKUP(Sales[[#This Row],[Product ID]],Products[[#Headers],[#Data],[Product ID]:[Category]],3,)</f>
        <v>Office Supplies</v>
      </c>
      <c r="Q194" s="13">
        <f>VLOOKUP(Sales[[#This Row],[Product ID]],Products[[#Headers],[#Data],[Product ID]:[Unit Price]],4,FALSE)</f>
        <v>83.34</v>
      </c>
      <c r="R194" s="14">
        <f>VLOOKUP(Sales[[#This Row],[Product ID]],Products[[#Headers],[#Data]],5,FALSE)</f>
        <v>69</v>
      </c>
      <c r="S194" s="13">
        <f>Sales[[#This Row],[Quantity]]*Sales[[#This Row],[Unit Price]]</f>
        <v>6167.16</v>
      </c>
      <c r="T194" s="14">
        <f>Sales[[#This Row],[Quantity]]*Sales[[#This Row],[Unit Cost]]</f>
        <v>5106</v>
      </c>
      <c r="U194" s="13">
        <f>Sales[[#This Row],[Total Sales]]-Sales[[#This Row],[Total Cost]]</f>
        <v>1061.1599999999999</v>
      </c>
    </row>
    <row r="195" spans="1:21" x14ac:dyDescent="0.25">
      <c r="A195" t="s">
        <v>203</v>
      </c>
      <c r="B195" s="2">
        <v>44172</v>
      </c>
      <c r="C195" s="2" t="str">
        <f t="shared" si="6"/>
        <v>Monday</v>
      </c>
      <c r="D195" s="2" t="str">
        <f t="shared" si="7"/>
        <v>December</v>
      </c>
      <c r="E195" s="3">
        <v>0.87567442167418363</v>
      </c>
      <c r="F195" t="s">
        <v>2027</v>
      </c>
      <c r="G195" t="s">
        <v>2239</v>
      </c>
      <c r="H195" t="s">
        <v>1011</v>
      </c>
      <c r="I195" s="1" t="s">
        <v>2482</v>
      </c>
      <c r="J195" s="1" t="s">
        <v>2483</v>
      </c>
      <c r="K195" s="1" t="s">
        <v>2448</v>
      </c>
      <c r="L195" s="1" t="s">
        <v>1014</v>
      </c>
      <c r="M195">
        <v>12993</v>
      </c>
      <c r="N195">
        <v>31</v>
      </c>
      <c r="O195" s="1" t="str">
        <f>VLOOKUP(Sales[[#This Row],[Product ID]],Products[[#Headers],[#Data],[Product ID]:[Product Name]],2,FALSE)</f>
        <v>Plantronics S12 Corded Telephone Headset System</v>
      </c>
      <c r="P195" s="1" t="str">
        <f>VLOOKUP(Sales[[#This Row],[Product ID]],Products[[#Headers],[#Data],[Product ID]:[Category]],3,)</f>
        <v>Technology</v>
      </c>
      <c r="Q195" s="13">
        <f>VLOOKUP(Sales[[#This Row],[Product ID]],Products[[#Headers],[#Data],[Product ID]:[Unit Price]],4,FALSE)</f>
        <v>47.63</v>
      </c>
      <c r="R195" s="14">
        <f>VLOOKUP(Sales[[#This Row],[Product ID]],Products[[#Headers],[#Data]],5,FALSE)</f>
        <v>32</v>
      </c>
      <c r="S195" s="13">
        <f>Sales[[#This Row],[Quantity]]*Sales[[#This Row],[Unit Price]]</f>
        <v>1476.53</v>
      </c>
      <c r="T195" s="14">
        <f>Sales[[#This Row],[Quantity]]*Sales[[#This Row],[Unit Cost]]</f>
        <v>992</v>
      </c>
      <c r="U195" s="13">
        <f>Sales[[#This Row],[Total Sales]]-Sales[[#This Row],[Total Cost]]</f>
        <v>484.53</v>
      </c>
    </row>
    <row r="196" spans="1:21" x14ac:dyDescent="0.25">
      <c r="A196" t="s">
        <v>204</v>
      </c>
      <c r="B196" s="2">
        <v>44097</v>
      </c>
      <c r="C196" s="2" t="str">
        <f t="shared" si="6"/>
        <v>Wednesday</v>
      </c>
      <c r="D196" s="2" t="str">
        <f t="shared" si="7"/>
        <v>September</v>
      </c>
      <c r="E196" s="3">
        <v>0.77077871541583665</v>
      </c>
      <c r="F196" t="s">
        <v>2133</v>
      </c>
      <c r="G196" t="s">
        <v>2345</v>
      </c>
      <c r="H196" t="s">
        <v>1010</v>
      </c>
      <c r="I196" s="1" t="s">
        <v>2533</v>
      </c>
      <c r="J196" s="1" t="s">
        <v>2450</v>
      </c>
      <c r="K196" s="1" t="s">
        <v>2448</v>
      </c>
      <c r="L196" s="1" t="s">
        <v>1013</v>
      </c>
      <c r="M196">
        <v>12232</v>
      </c>
      <c r="N196">
        <v>67</v>
      </c>
      <c r="O196" s="1" t="str">
        <f>VLOOKUP(Sales[[#This Row],[Product ID]],Products[[#Headers],[#Data],[Product ID]:[Product Name]],2,FALSE)</f>
        <v>Duraprazole Agalsixolol</v>
      </c>
      <c r="P196" s="1" t="str">
        <f>VLOOKUP(Sales[[#This Row],[Product ID]],Products[[#Headers],[#Data],[Product ID]:[Category]],3,)</f>
        <v>Antiseptics</v>
      </c>
      <c r="Q196" s="13">
        <f>VLOOKUP(Sales[[#This Row],[Product ID]],Products[[#Headers],[#Data],[Product ID]:[Unit Price]],4,FALSE)</f>
        <v>52.75</v>
      </c>
      <c r="R196" s="14">
        <f>VLOOKUP(Sales[[#This Row],[Product ID]],Products[[#Headers],[#Data]],5,FALSE)</f>
        <v>28</v>
      </c>
      <c r="S196" s="13">
        <f>Sales[[#This Row],[Quantity]]*Sales[[#This Row],[Unit Price]]</f>
        <v>3534.25</v>
      </c>
      <c r="T196" s="14">
        <f>Sales[[#This Row],[Quantity]]*Sales[[#This Row],[Unit Cost]]</f>
        <v>1876</v>
      </c>
      <c r="U196" s="13">
        <f>Sales[[#This Row],[Total Sales]]-Sales[[#This Row],[Total Cost]]</f>
        <v>1658.25</v>
      </c>
    </row>
    <row r="197" spans="1:21" x14ac:dyDescent="0.25">
      <c r="A197" t="s">
        <v>205</v>
      </c>
      <c r="B197" s="2">
        <v>44236</v>
      </c>
      <c r="C197" s="2" t="str">
        <f t="shared" si="6"/>
        <v>Tuesday</v>
      </c>
      <c r="D197" s="2" t="str">
        <f t="shared" si="7"/>
        <v>February</v>
      </c>
      <c r="E197" s="3">
        <v>0.76834722111201903</v>
      </c>
      <c r="F197" t="s">
        <v>2051</v>
      </c>
      <c r="G197" t="s">
        <v>2263</v>
      </c>
      <c r="H197" t="s">
        <v>1011</v>
      </c>
      <c r="I197" s="1" t="s">
        <v>2534</v>
      </c>
      <c r="J197" s="1" t="s">
        <v>2510</v>
      </c>
      <c r="K197" s="1" t="s">
        <v>2448</v>
      </c>
      <c r="L197" s="1" t="s">
        <v>1012</v>
      </c>
      <c r="M197">
        <v>12975</v>
      </c>
      <c r="N197">
        <v>79</v>
      </c>
      <c r="O197" s="1" t="str">
        <f>VLOOKUP(Sales[[#This Row],[Product ID]],Products[[#Headers],[#Data],[Product ID]:[Product Name]],2,FALSE)</f>
        <v>Bevis Traditional Conference Table Top, Plinth Base</v>
      </c>
      <c r="P197" s="1" t="str">
        <f>VLOOKUP(Sales[[#This Row],[Product ID]],Products[[#Headers],[#Data],[Product ID]:[Category]],3,)</f>
        <v>Furniture</v>
      </c>
      <c r="Q197" s="13">
        <f>VLOOKUP(Sales[[#This Row],[Product ID]],Products[[#Headers],[#Data],[Product ID]:[Unit Price]],4,FALSE)</f>
        <v>60.3</v>
      </c>
      <c r="R197" s="14">
        <f>VLOOKUP(Sales[[#This Row],[Product ID]],Products[[#Headers],[#Data]],5,FALSE)</f>
        <v>51</v>
      </c>
      <c r="S197" s="13">
        <f>Sales[[#This Row],[Quantity]]*Sales[[#This Row],[Unit Price]]</f>
        <v>4763.7</v>
      </c>
      <c r="T197" s="14">
        <f>Sales[[#This Row],[Quantity]]*Sales[[#This Row],[Unit Cost]]</f>
        <v>4029</v>
      </c>
      <c r="U197" s="13">
        <f>Sales[[#This Row],[Total Sales]]-Sales[[#This Row],[Total Cost]]</f>
        <v>734.69999999999982</v>
      </c>
    </row>
    <row r="198" spans="1:21" x14ac:dyDescent="0.25">
      <c r="A198" t="s">
        <v>206</v>
      </c>
      <c r="B198" s="2">
        <v>44242</v>
      </c>
      <c r="C198" s="2" t="str">
        <f t="shared" si="6"/>
        <v>Monday</v>
      </c>
      <c r="D198" s="2" t="str">
        <f t="shared" si="7"/>
        <v>February</v>
      </c>
      <c r="E198" s="3">
        <v>0.25928963055037846</v>
      </c>
      <c r="F198" t="s">
        <v>2045</v>
      </c>
      <c r="G198" t="s">
        <v>2257</v>
      </c>
      <c r="H198" t="s">
        <v>1010</v>
      </c>
      <c r="I198" s="1" t="s">
        <v>2534</v>
      </c>
      <c r="J198" s="1" t="s">
        <v>2510</v>
      </c>
      <c r="K198" s="1" t="s">
        <v>2448</v>
      </c>
      <c r="L198" s="1" t="s">
        <v>1012</v>
      </c>
      <c r="M198">
        <v>12154</v>
      </c>
      <c r="N198">
        <v>22</v>
      </c>
      <c r="O198" s="1" t="str">
        <f>VLOOKUP(Sales[[#This Row],[Product ID]],Products[[#Headers],[#Data],[Product ID]:[Product Name]],2,FALSE)</f>
        <v>Afluferon Entrarenone</v>
      </c>
      <c r="P198" s="1" t="str">
        <f>VLOOKUP(Sales[[#This Row],[Product ID]],Products[[#Headers],[#Data],[Product ID]:[Category]],3,)</f>
        <v>Antimalarial</v>
      </c>
      <c r="Q198" s="13">
        <f>VLOOKUP(Sales[[#This Row],[Product ID]],Products[[#Headers],[#Data],[Product ID]:[Unit Price]],4,FALSE)</f>
        <v>86.04</v>
      </c>
      <c r="R198" s="14">
        <f>VLOOKUP(Sales[[#This Row],[Product ID]],Products[[#Headers],[#Data]],5,FALSE)</f>
        <v>80</v>
      </c>
      <c r="S198" s="13">
        <f>Sales[[#This Row],[Quantity]]*Sales[[#This Row],[Unit Price]]</f>
        <v>1892.88</v>
      </c>
      <c r="T198" s="14">
        <f>Sales[[#This Row],[Quantity]]*Sales[[#This Row],[Unit Cost]]</f>
        <v>1760</v>
      </c>
      <c r="U198" s="13">
        <f>Sales[[#This Row],[Total Sales]]-Sales[[#This Row],[Total Cost]]</f>
        <v>132.88000000000011</v>
      </c>
    </row>
    <row r="199" spans="1:21" x14ac:dyDescent="0.25">
      <c r="A199" t="s">
        <v>207</v>
      </c>
      <c r="B199" s="2">
        <v>44087</v>
      </c>
      <c r="C199" s="2" t="str">
        <f t="shared" si="6"/>
        <v>Sunday</v>
      </c>
      <c r="D199" s="2" t="str">
        <f t="shared" si="7"/>
        <v>September</v>
      </c>
      <c r="E199" s="3">
        <v>0.31936521737123968</v>
      </c>
      <c r="F199" t="s">
        <v>2150</v>
      </c>
      <c r="G199" t="s">
        <v>2362</v>
      </c>
      <c r="H199" t="s">
        <v>1011</v>
      </c>
      <c r="I199" s="1" t="s">
        <v>2535</v>
      </c>
      <c r="J199" s="1" t="s">
        <v>2536</v>
      </c>
      <c r="K199" s="1" t="s">
        <v>2448</v>
      </c>
      <c r="L199" s="1" t="s">
        <v>1014</v>
      </c>
      <c r="M199">
        <v>12204</v>
      </c>
      <c r="N199">
        <v>81</v>
      </c>
      <c r="O199" s="1" t="str">
        <f>VLOOKUP(Sales[[#This Row],[Product ID]],Products[[#Headers],[#Data],[Product ID]:[Product Name]],2,FALSE)</f>
        <v>Choriotrisin</v>
      </c>
      <c r="P199" s="1" t="str">
        <f>VLOOKUP(Sales[[#This Row],[Product ID]],Products[[#Headers],[#Data],[Product ID]:[Category]],3,)</f>
        <v>Antibiotics</v>
      </c>
      <c r="Q199" s="13">
        <f>VLOOKUP(Sales[[#This Row],[Product ID]],Products[[#Headers],[#Data],[Product ID]:[Unit Price]],4,FALSE)</f>
        <v>89.48</v>
      </c>
      <c r="R199" s="14">
        <f>VLOOKUP(Sales[[#This Row],[Product ID]],Products[[#Headers],[#Data]],5,FALSE)</f>
        <v>51</v>
      </c>
      <c r="S199" s="13">
        <f>Sales[[#This Row],[Quantity]]*Sales[[#This Row],[Unit Price]]</f>
        <v>7247.88</v>
      </c>
      <c r="T199" s="14">
        <f>Sales[[#This Row],[Quantity]]*Sales[[#This Row],[Unit Cost]]</f>
        <v>4131</v>
      </c>
      <c r="U199" s="13">
        <f>Sales[[#This Row],[Total Sales]]-Sales[[#This Row],[Total Cost]]</f>
        <v>3116.88</v>
      </c>
    </row>
    <row r="200" spans="1:21" x14ac:dyDescent="0.25">
      <c r="A200" t="s">
        <v>208</v>
      </c>
      <c r="B200" s="2">
        <v>44078</v>
      </c>
      <c r="C200" s="2" t="str">
        <f t="shared" si="6"/>
        <v>Friday</v>
      </c>
      <c r="D200" s="2" t="str">
        <f t="shared" si="7"/>
        <v>September</v>
      </c>
      <c r="E200" s="3">
        <v>0.43648899980327605</v>
      </c>
      <c r="F200" t="s">
        <v>2112</v>
      </c>
      <c r="G200" t="s">
        <v>2324</v>
      </c>
      <c r="H200" t="s">
        <v>1011</v>
      </c>
      <c r="I200" s="1" t="s">
        <v>2466</v>
      </c>
      <c r="J200" s="1" t="s">
        <v>2467</v>
      </c>
      <c r="K200" s="1" t="s">
        <v>2448</v>
      </c>
      <c r="L200" s="1" t="s">
        <v>1013</v>
      </c>
      <c r="M200">
        <v>12659</v>
      </c>
      <c r="N200">
        <v>94</v>
      </c>
      <c r="O200" s="1" t="str">
        <f>VLOOKUP(Sales[[#This Row],[Product ID]],Products[[#Headers],[#Data],[Product ID]:[Product Name]],2,FALSE)</f>
        <v>Eldon Expressions Desk Accessory, Wood Photo Frame, Mahogany</v>
      </c>
      <c r="P200" s="1" t="str">
        <f>VLOOKUP(Sales[[#This Row],[Product ID]],Products[[#Headers],[#Data],[Product ID]:[Category]],3,)</f>
        <v>Furniture</v>
      </c>
      <c r="Q200" s="13">
        <f>VLOOKUP(Sales[[#This Row],[Product ID]],Products[[#Headers],[#Data],[Product ID]:[Unit Price]],4,FALSE)</f>
        <v>91.41</v>
      </c>
      <c r="R200" s="14">
        <f>VLOOKUP(Sales[[#This Row],[Product ID]],Products[[#Headers],[#Data]],5,FALSE)</f>
        <v>56</v>
      </c>
      <c r="S200" s="13">
        <f>Sales[[#This Row],[Quantity]]*Sales[[#This Row],[Unit Price]]</f>
        <v>8592.5399999999991</v>
      </c>
      <c r="T200" s="14">
        <f>Sales[[#This Row],[Quantity]]*Sales[[#This Row],[Unit Cost]]</f>
        <v>5264</v>
      </c>
      <c r="U200" s="13">
        <f>Sales[[#This Row],[Total Sales]]-Sales[[#This Row],[Total Cost]]</f>
        <v>3328.5399999999991</v>
      </c>
    </row>
    <row r="201" spans="1:21" x14ac:dyDescent="0.25">
      <c r="A201" t="s">
        <v>209</v>
      </c>
      <c r="B201" s="2">
        <v>44300</v>
      </c>
      <c r="C201" s="2" t="str">
        <f t="shared" si="6"/>
        <v>Wednesday</v>
      </c>
      <c r="D201" s="2" t="str">
        <f t="shared" si="7"/>
        <v>April</v>
      </c>
      <c r="E201" s="3">
        <v>0.74048454489157278</v>
      </c>
      <c r="F201" t="s">
        <v>2067</v>
      </c>
      <c r="G201" t="s">
        <v>2279</v>
      </c>
      <c r="H201" t="s">
        <v>1010</v>
      </c>
      <c r="I201" s="1" t="s">
        <v>2466</v>
      </c>
      <c r="J201" s="1" t="s">
        <v>2467</v>
      </c>
      <c r="K201" s="1" t="s">
        <v>2448</v>
      </c>
      <c r="L201" s="1" t="s">
        <v>1013</v>
      </c>
      <c r="M201">
        <v>13053</v>
      </c>
      <c r="N201">
        <v>99</v>
      </c>
      <c r="O201" s="1" t="str">
        <f>VLOOKUP(Sales[[#This Row],[Product ID]],Products[[#Headers],[#Data],[Product ID]:[Product Name]],2,FALSE)</f>
        <v>DIXON Oriole Pencils</v>
      </c>
      <c r="P201" s="1" t="str">
        <f>VLOOKUP(Sales[[#This Row],[Product ID]],Products[[#Headers],[#Data],[Product ID]:[Category]],3,)</f>
        <v>Office Supplies</v>
      </c>
      <c r="Q201" s="13">
        <f>VLOOKUP(Sales[[#This Row],[Product ID]],Products[[#Headers],[#Data],[Product ID]:[Unit Price]],4,FALSE)</f>
        <v>26.26</v>
      </c>
      <c r="R201" s="14">
        <f>VLOOKUP(Sales[[#This Row],[Product ID]],Products[[#Headers],[#Data]],5,FALSE)</f>
        <v>9</v>
      </c>
      <c r="S201" s="13">
        <f>Sales[[#This Row],[Quantity]]*Sales[[#This Row],[Unit Price]]</f>
        <v>2599.7400000000002</v>
      </c>
      <c r="T201" s="14">
        <f>Sales[[#This Row],[Quantity]]*Sales[[#This Row],[Unit Cost]]</f>
        <v>891</v>
      </c>
      <c r="U201" s="13">
        <f>Sales[[#This Row],[Total Sales]]-Sales[[#This Row],[Total Cost]]</f>
        <v>1708.7400000000002</v>
      </c>
    </row>
    <row r="202" spans="1:21" x14ac:dyDescent="0.25">
      <c r="A202" t="s">
        <v>210</v>
      </c>
      <c r="B202" s="2">
        <v>44244</v>
      </c>
      <c r="C202" s="2" t="str">
        <f t="shared" si="6"/>
        <v>Wednesday</v>
      </c>
      <c r="D202" s="2" t="str">
        <f t="shared" si="7"/>
        <v>February</v>
      </c>
      <c r="E202" s="3">
        <v>0.1467674387168808</v>
      </c>
      <c r="F202" t="s">
        <v>2087</v>
      </c>
      <c r="G202" t="s">
        <v>2299</v>
      </c>
      <c r="H202" t="s">
        <v>1011</v>
      </c>
      <c r="I202" s="1" t="s">
        <v>2537</v>
      </c>
      <c r="J202" s="1" t="s">
        <v>2537</v>
      </c>
      <c r="K202" s="1" t="s">
        <v>2538</v>
      </c>
      <c r="L202" s="1" t="s">
        <v>1012</v>
      </c>
      <c r="M202">
        <v>12960</v>
      </c>
      <c r="N202">
        <v>74</v>
      </c>
      <c r="O202" s="1" t="str">
        <f>VLOOKUP(Sales[[#This Row],[Product ID]],Products[[#Headers],[#Data],[Product ID]:[Product Name]],2,FALSE)</f>
        <v>Fellowes 8 Outlet Superior Workstation Surge Protector</v>
      </c>
      <c r="P202" s="1" t="str">
        <f>VLOOKUP(Sales[[#This Row],[Product ID]],Products[[#Headers],[#Data],[Product ID]:[Category]],3,)</f>
        <v>Office Supplies</v>
      </c>
      <c r="Q202" s="13">
        <f>VLOOKUP(Sales[[#This Row],[Product ID]],Products[[#Headers],[#Data],[Product ID]:[Unit Price]],4,FALSE)</f>
        <v>72.11</v>
      </c>
      <c r="R202" s="14">
        <f>VLOOKUP(Sales[[#This Row],[Product ID]],Products[[#Headers],[#Data]],5,FALSE)</f>
        <v>58</v>
      </c>
      <c r="S202" s="13">
        <f>Sales[[#This Row],[Quantity]]*Sales[[#This Row],[Unit Price]]</f>
        <v>5336.14</v>
      </c>
      <c r="T202" s="14">
        <f>Sales[[#This Row],[Quantity]]*Sales[[#This Row],[Unit Cost]]</f>
        <v>4292</v>
      </c>
      <c r="U202" s="13">
        <f>Sales[[#This Row],[Total Sales]]-Sales[[#This Row],[Total Cost]]</f>
        <v>1044.1400000000003</v>
      </c>
    </row>
    <row r="203" spans="1:21" x14ac:dyDescent="0.25">
      <c r="A203" t="s">
        <v>211</v>
      </c>
      <c r="B203" s="2">
        <v>44010</v>
      </c>
      <c r="C203" s="2" t="str">
        <f t="shared" si="6"/>
        <v>Sunday</v>
      </c>
      <c r="D203" s="2" t="str">
        <f t="shared" si="7"/>
        <v>June</v>
      </c>
      <c r="E203" s="3">
        <v>6.9905663683592967E-2</v>
      </c>
      <c r="F203" t="s">
        <v>2135</v>
      </c>
      <c r="G203" t="s">
        <v>2347</v>
      </c>
      <c r="H203" t="s">
        <v>1011</v>
      </c>
      <c r="I203" s="1" t="s">
        <v>2539</v>
      </c>
      <c r="J203" s="1" t="s">
        <v>2539</v>
      </c>
      <c r="K203" s="1" t="s">
        <v>2538</v>
      </c>
      <c r="L203" s="1" t="s">
        <v>1012</v>
      </c>
      <c r="M203">
        <v>12434</v>
      </c>
      <c r="N203">
        <v>19</v>
      </c>
      <c r="O203" s="1" t="str">
        <f>VLOOKUP(Sales[[#This Row],[Product ID]],Products[[#Headers],[#Data],[Product ID]:[Product Name]],2,FALSE)</f>
        <v>Verbatim 25 GB 6x Blu-ray Single Layer Recordable Disc, 3/Pack</v>
      </c>
      <c r="P203" s="1" t="str">
        <f>VLOOKUP(Sales[[#This Row],[Product ID]],Products[[#Headers],[#Data],[Product ID]:[Category]],3,)</f>
        <v>Technology</v>
      </c>
      <c r="Q203" s="13">
        <f>VLOOKUP(Sales[[#This Row],[Product ID]],Products[[#Headers],[#Data],[Product ID]:[Unit Price]],4,FALSE)</f>
        <v>99.82</v>
      </c>
      <c r="R203" s="14">
        <f>VLOOKUP(Sales[[#This Row],[Product ID]],Products[[#Headers],[#Data]],5,FALSE)</f>
        <v>53</v>
      </c>
      <c r="S203" s="13">
        <f>Sales[[#This Row],[Quantity]]*Sales[[#This Row],[Unit Price]]</f>
        <v>1896.58</v>
      </c>
      <c r="T203" s="14">
        <f>Sales[[#This Row],[Quantity]]*Sales[[#This Row],[Unit Cost]]</f>
        <v>1007</v>
      </c>
      <c r="U203" s="13">
        <f>Sales[[#This Row],[Total Sales]]-Sales[[#This Row],[Total Cost]]</f>
        <v>889.57999999999993</v>
      </c>
    </row>
    <row r="204" spans="1:21" x14ac:dyDescent="0.25">
      <c r="A204" t="s">
        <v>212</v>
      </c>
      <c r="B204" s="2">
        <v>44240</v>
      </c>
      <c r="C204" s="2" t="str">
        <f t="shared" si="6"/>
        <v>Saturday</v>
      </c>
      <c r="D204" s="2" t="str">
        <f t="shared" si="7"/>
        <v>February</v>
      </c>
      <c r="E204" s="3">
        <v>0.34282102986395868</v>
      </c>
      <c r="F204" t="s">
        <v>2098</v>
      </c>
      <c r="G204" t="s">
        <v>2310</v>
      </c>
      <c r="H204" t="s">
        <v>1010</v>
      </c>
      <c r="I204" s="1" t="s">
        <v>2540</v>
      </c>
      <c r="J204" s="1" t="s">
        <v>2540</v>
      </c>
      <c r="K204" s="1" t="s">
        <v>2538</v>
      </c>
      <c r="L204" s="1" t="s">
        <v>1012</v>
      </c>
      <c r="M204">
        <v>12159</v>
      </c>
      <c r="N204">
        <v>55</v>
      </c>
      <c r="O204" s="1" t="str">
        <f>VLOOKUP(Sales[[#This Row],[Product ID]],Products[[#Headers],[#Data],[Product ID]:[Product Name]],2,FALSE)</f>
        <v>Alarudin Azarolac</v>
      </c>
      <c r="P204" s="1" t="str">
        <f>VLOOKUP(Sales[[#This Row],[Product ID]],Products[[#Headers],[#Data],[Product ID]:[Category]],3,)</f>
        <v>Mood Stabilizers</v>
      </c>
      <c r="Q204" s="13">
        <f>VLOOKUP(Sales[[#This Row],[Product ID]],Products[[#Headers],[#Data],[Product ID]:[Unit Price]],4,FALSE)</f>
        <v>52.59</v>
      </c>
      <c r="R204" s="14">
        <f>VLOOKUP(Sales[[#This Row],[Product ID]],Products[[#Headers],[#Data]],5,FALSE)</f>
        <v>35</v>
      </c>
      <c r="S204" s="13">
        <f>Sales[[#This Row],[Quantity]]*Sales[[#This Row],[Unit Price]]</f>
        <v>2892.4500000000003</v>
      </c>
      <c r="T204" s="14">
        <f>Sales[[#This Row],[Quantity]]*Sales[[#This Row],[Unit Cost]]</f>
        <v>1925</v>
      </c>
      <c r="U204" s="13">
        <f>Sales[[#This Row],[Total Sales]]-Sales[[#This Row],[Total Cost]]</f>
        <v>967.45000000000027</v>
      </c>
    </row>
    <row r="205" spans="1:21" x14ac:dyDescent="0.25">
      <c r="A205" t="s">
        <v>213</v>
      </c>
      <c r="B205" s="2">
        <v>44318</v>
      </c>
      <c r="C205" s="2" t="str">
        <f t="shared" si="6"/>
        <v>Sunday</v>
      </c>
      <c r="D205" s="2" t="str">
        <f t="shared" si="7"/>
        <v>May</v>
      </c>
      <c r="E205" s="3">
        <v>0.94102461619789302</v>
      </c>
      <c r="F205" t="s">
        <v>2125</v>
      </c>
      <c r="G205" t="s">
        <v>2337</v>
      </c>
      <c r="H205" t="s">
        <v>1010</v>
      </c>
      <c r="I205" s="1" t="s">
        <v>2541</v>
      </c>
      <c r="J205" s="1" t="s">
        <v>2541</v>
      </c>
      <c r="K205" s="1" t="s">
        <v>2538</v>
      </c>
      <c r="L205" s="1" t="s">
        <v>1012</v>
      </c>
      <c r="M205">
        <v>12752</v>
      </c>
      <c r="N205">
        <v>52</v>
      </c>
      <c r="O205" s="1" t="str">
        <f>VLOOKUP(Sales[[#This Row],[Product ID]],Products[[#Headers],[#Data],[Product ID]:[Product Name]],2,FALSE)</f>
        <v>Hon Multipurpose Stacking Arm Chairs</v>
      </c>
      <c r="P205" s="1" t="str">
        <f>VLOOKUP(Sales[[#This Row],[Product ID]],Products[[#Headers],[#Data],[Product ID]:[Category]],3,)</f>
        <v>Furniture</v>
      </c>
      <c r="Q205" s="13">
        <f>VLOOKUP(Sales[[#This Row],[Product ID]],Products[[#Headers],[#Data],[Product ID]:[Unit Price]],4,FALSE)</f>
        <v>98.53</v>
      </c>
      <c r="R205" s="14">
        <f>VLOOKUP(Sales[[#This Row],[Product ID]],Products[[#Headers],[#Data]],5,FALSE)</f>
        <v>72</v>
      </c>
      <c r="S205" s="13">
        <f>Sales[[#This Row],[Quantity]]*Sales[[#This Row],[Unit Price]]</f>
        <v>5123.5600000000004</v>
      </c>
      <c r="T205" s="14">
        <f>Sales[[#This Row],[Quantity]]*Sales[[#This Row],[Unit Cost]]</f>
        <v>3744</v>
      </c>
      <c r="U205" s="13">
        <f>Sales[[#This Row],[Total Sales]]-Sales[[#This Row],[Total Cost]]</f>
        <v>1379.5600000000004</v>
      </c>
    </row>
    <row r="206" spans="1:21" x14ac:dyDescent="0.25">
      <c r="A206" t="s">
        <v>214</v>
      </c>
      <c r="B206" s="2">
        <v>44110</v>
      </c>
      <c r="C206" s="2" t="str">
        <f t="shared" si="6"/>
        <v>Tuesday</v>
      </c>
      <c r="D206" s="2" t="str">
        <f t="shared" si="7"/>
        <v>October</v>
      </c>
      <c r="E206" s="3">
        <v>2.6222651320097046E-2</v>
      </c>
      <c r="F206" t="s">
        <v>2151</v>
      </c>
      <c r="G206" t="s">
        <v>2363</v>
      </c>
      <c r="H206" t="s">
        <v>1011</v>
      </c>
      <c r="I206" s="1" t="s">
        <v>2542</v>
      </c>
      <c r="J206" s="1" t="s">
        <v>2542</v>
      </c>
      <c r="K206" s="1" t="s">
        <v>2538</v>
      </c>
      <c r="L206" s="1" t="s">
        <v>1013</v>
      </c>
      <c r="M206">
        <v>12141</v>
      </c>
      <c r="N206">
        <v>20</v>
      </c>
      <c r="O206" s="1" t="str">
        <f>VLOOKUP(Sales[[#This Row],[Product ID]],Products[[#Headers],[#Data],[Product ID]:[Product Name]],2,FALSE)</f>
        <v>Aciprex</v>
      </c>
      <c r="P206" s="1" t="str">
        <f>VLOOKUP(Sales[[#This Row],[Product ID]],Products[[#Headers],[#Data],[Product ID]:[Category]],3,)</f>
        <v>Antipiretics</v>
      </c>
      <c r="Q206" s="13">
        <f>VLOOKUP(Sales[[#This Row],[Product ID]],Products[[#Headers],[#Data],[Product ID]:[Unit Price]],4,FALSE)</f>
        <v>73.56</v>
      </c>
      <c r="R206" s="14">
        <f>VLOOKUP(Sales[[#This Row],[Product ID]],Products[[#Headers],[#Data]],5,FALSE)</f>
        <v>51</v>
      </c>
      <c r="S206" s="13">
        <f>Sales[[#This Row],[Quantity]]*Sales[[#This Row],[Unit Price]]</f>
        <v>1471.2</v>
      </c>
      <c r="T206" s="14">
        <f>Sales[[#This Row],[Quantity]]*Sales[[#This Row],[Unit Cost]]</f>
        <v>1020</v>
      </c>
      <c r="U206" s="13">
        <f>Sales[[#This Row],[Total Sales]]-Sales[[#This Row],[Total Cost]]</f>
        <v>451.20000000000005</v>
      </c>
    </row>
    <row r="207" spans="1:21" x14ac:dyDescent="0.25">
      <c r="A207" t="s">
        <v>215</v>
      </c>
      <c r="B207" s="2">
        <v>44029</v>
      </c>
      <c r="C207" s="2" t="str">
        <f t="shared" si="6"/>
        <v>Friday</v>
      </c>
      <c r="D207" s="2" t="str">
        <f t="shared" si="7"/>
        <v>July</v>
      </c>
      <c r="E207" s="3">
        <v>0.32373665999216439</v>
      </c>
      <c r="F207" t="s">
        <v>2152</v>
      </c>
      <c r="G207" t="s">
        <v>2364</v>
      </c>
      <c r="H207" t="s">
        <v>1010</v>
      </c>
      <c r="I207" s="1" t="s">
        <v>2543</v>
      </c>
      <c r="J207" s="1" t="s">
        <v>2543</v>
      </c>
      <c r="K207" s="1" t="s">
        <v>2538</v>
      </c>
      <c r="L207" s="1" t="s">
        <v>1012</v>
      </c>
      <c r="M207">
        <v>13096</v>
      </c>
      <c r="N207">
        <v>46</v>
      </c>
      <c r="O207" s="1" t="str">
        <f>VLOOKUP(Sales[[#This Row],[Product ID]],Products[[#Headers],[#Data],[Product ID]:[Product Name]],2,FALSE)</f>
        <v>Kensington 4 Outlet MasterPiece Compact Power Control Center</v>
      </c>
      <c r="P207" s="1" t="str">
        <f>VLOOKUP(Sales[[#This Row],[Product ID]],Products[[#Headers],[#Data],[Product ID]:[Category]],3,)</f>
        <v>Office Supplies</v>
      </c>
      <c r="Q207" s="13">
        <f>VLOOKUP(Sales[[#This Row],[Product ID]],Products[[#Headers],[#Data],[Product ID]:[Unit Price]],4,FALSE)</f>
        <v>15.5</v>
      </c>
      <c r="R207" s="14">
        <f>VLOOKUP(Sales[[#This Row],[Product ID]],Products[[#Headers],[#Data]],5,FALSE)</f>
        <v>13</v>
      </c>
      <c r="S207" s="13">
        <f>Sales[[#This Row],[Quantity]]*Sales[[#This Row],[Unit Price]]</f>
        <v>713</v>
      </c>
      <c r="T207" s="14">
        <f>Sales[[#This Row],[Quantity]]*Sales[[#This Row],[Unit Cost]]</f>
        <v>598</v>
      </c>
      <c r="U207" s="13">
        <f>Sales[[#This Row],[Total Sales]]-Sales[[#This Row],[Total Cost]]</f>
        <v>115</v>
      </c>
    </row>
    <row r="208" spans="1:21" x14ac:dyDescent="0.25">
      <c r="A208" t="s">
        <v>216</v>
      </c>
      <c r="B208" s="2">
        <v>44044</v>
      </c>
      <c r="C208" s="2" t="str">
        <f t="shared" si="6"/>
        <v>Saturday</v>
      </c>
      <c r="D208" s="2" t="str">
        <f t="shared" si="7"/>
        <v>August</v>
      </c>
      <c r="E208" s="3">
        <v>0.95798714332972834</v>
      </c>
      <c r="F208" t="s">
        <v>2098</v>
      </c>
      <c r="G208" t="s">
        <v>2310</v>
      </c>
      <c r="H208" t="s">
        <v>1011</v>
      </c>
      <c r="I208" s="1" t="s">
        <v>2542</v>
      </c>
      <c r="J208" s="1" t="s">
        <v>2542</v>
      </c>
      <c r="K208" s="1" t="s">
        <v>2538</v>
      </c>
      <c r="L208" s="1" t="s">
        <v>1012</v>
      </c>
      <c r="M208">
        <v>12945</v>
      </c>
      <c r="N208">
        <v>33</v>
      </c>
      <c r="O208" s="1" t="str">
        <f>VLOOKUP(Sales[[#This Row],[Product ID]],Products[[#Headers],[#Data],[Product ID]:[Product Name]],2,FALSE)</f>
        <v>Fellowes Neat Ideas Storage Cubes</v>
      </c>
      <c r="P208" s="1" t="str">
        <f>VLOOKUP(Sales[[#This Row],[Product ID]],Products[[#Headers],[#Data],[Product ID]:[Category]],3,)</f>
        <v>Office Supplies</v>
      </c>
      <c r="Q208" s="13">
        <f>VLOOKUP(Sales[[#This Row],[Product ID]],Products[[#Headers],[#Data],[Product ID]:[Unit Price]],4,FALSE)</f>
        <v>40.26</v>
      </c>
      <c r="R208" s="14">
        <f>VLOOKUP(Sales[[#This Row],[Product ID]],Products[[#Headers],[#Data]],5,FALSE)</f>
        <v>26</v>
      </c>
      <c r="S208" s="13">
        <f>Sales[[#This Row],[Quantity]]*Sales[[#This Row],[Unit Price]]</f>
        <v>1328.58</v>
      </c>
      <c r="T208" s="14">
        <f>Sales[[#This Row],[Quantity]]*Sales[[#This Row],[Unit Cost]]</f>
        <v>858</v>
      </c>
      <c r="U208" s="13">
        <f>Sales[[#This Row],[Total Sales]]-Sales[[#This Row],[Total Cost]]</f>
        <v>470.57999999999993</v>
      </c>
    </row>
    <row r="209" spans="1:21" x14ac:dyDescent="0.25">
      <c r="A209" t="s">
        <v>217</v>
      </c>
      <c r="B209" s="2">
        <v>44320</v>
      </c>
      <c r="C209" s="2" t="str">
        <f t="shared" si="6"/>
        <v>Tuesday</v>
      </c>
      <c r="D209" s="2" t="str">
        <f t="shared" si="7"/>
        <v>May</v>
      </c>
      <c r="E209" s="3">
        <v>0.58328344983200953</v>
      </c>
      <c r="F209" t="s">
        <v>2139</v>
      </c>
      <c r="G209" t="s">
        <v>2351</v>
      </c>
      <c r="H209" t="s">
        <v>1010</v>
      </c>
      <c r="I209" s="1" t="s">
        <v>2540</v>
      </c>
      <c r="J209" s="1" t="s">
        <v>2540</v>
      </c>
      <c r="K209" s="1" t="s">
        <v>2538</v>
      </c>
      <c r="L209" s="1" t="s">
        <v>1012</v>
      </c>
      <c r="M209">
        <v>12905</v>
      </c>
      <c r="N209">
        <v>36</v>
      </c>
      <c r="O209" s="1" t="str">
        <f>VLOOKUP(Sales[[#This Row],[Product ID]],Products[[#Headers],[#Data],[Product ID]:[Product Name]],2,FALSE)</f>
        <v>Global Manager's Adjustable Task Chair, Storm</v>
      </c>
      <c r="P209" s="1" t="str">
        <f>VLOOKUP(Sales[[#This Row],[Product ID]],Products[[#Headers],[#Data],[Product ID]:[Category]],3,)</f>
        <v>Furniture</v>
      </c>
      <c r="Q209" s="13">
        <f>VLOOKUP(Sales[[#This Row],[Product ID]],Products[[#Headers],[#Data],[Product ID]:[Unit Price]],4,FALSE)</f>
        <v>85.87</v>
      </c>
      <c r="R209" s="14">
        <f>VLOOKUP(Sales[[#This Row],[Product ID]],Products[[#Headers],[#Data]],5,FALSE)</f>
        <v>60</v>
      </c>
      <c r="S209" s="13">
        <f>Sales[[#This Row],[Quantity]]*Sales[[#This Row],[Unit Price]]</f>
        <v>3091.32</v>
      </c>
      <c r="T209" s="14">
        <f>Sales[[#This Row],[Quantity]]*Sales[[#This Row],[Unit Cost]]</f>
        <v>2160</v>
      </c>
      <c r="U209" s="13">
        <f>Sales[[#This Row],[Total Sales]]-Sales[[#This Row],[Total Cost]]</f>
        <v>931.32000000000016</v>
      </c>
    </row>
    <row r="210" spans="1:21" x14ac:dyDescent="0.25">
      <c r="A210" t="s">
        <v>218</v>
      </c>
      <c r="B210" s="2">
        <v>44120</v>
      </c>
      <c r="C210" s="2" t="str">
        <f t="shared" si="6"/>
        <v>Friday</v>
      </c>
      <c r="D210" s="2" t="str">
        <f t="shared" si="7"/>
        <v>October</v>
      </c>
      <c r="E210" s="3">
        <v>3.0916621698661273E-2</v>
      </c>
      <c r="F210" t="s">
        <v>2078</v>
      </c>
      <c r="G210" t="s">
        <v>2290</v>
      </c>
      <c r="H210" t="s">
        <v>1011</v>
      </c>
      <c r="I210" s="1" t="s">
        <v>2544</v>
      </c>
      <c r="J210" s="1" t="s">
        <v>2544</v>
      </c>
      <c r="K210" s="1" t="s">
        <v>2538</v>
      </c>
      <c r="L210" s="1" t="s">
        <v>1012</v>
      </c>
      <c r="M210">
        <v>12864</v>
      </c>
      <c r="N210">
        <v>58</v>
      </c>
      <c r="O210" s="1" t="str">
        <f>VLOOKUP(Sales[[#This Row],[Product ID]],Products[[#Headers],[#Data],[Product ID]:[Product Name]],2,FALSE)</f>
        <v>Xerox 226</v>
      </c>
      <c r="P210" s="1" t="str">
        <f>VLOOKUP(Sales[[#This Row],[Product ID]],Products[[#Headers],[#Data],[Product ID]:[Category]],3,)</f>
        <v>Office Supplies</v>
      </c>
      <c r="Q210" s="13">
        <f>VLOOKUP(Sales[[#This Row],[Product ID]],Products[[#Headers],[#Data],[Product ID]:[Unit Price]],4,FALSE)</f>
        <v>22.32</v>
      </c>
      <c r="R210" s="14">
        <f>VLOOKUP(Sales[[#This Row],[Product ID]],Products[[#Headers],[#Data]],5,FALSE)</f>
        <v>21</v>
      </c>
      <c r="S210" s="13">
        <f>Sales[[#This Row],[Quantity]]*Sales[[#This Row],[Unit Price]]</f>
        <v>1294.56</v>
      </c>
      <c r="T210" s="14">
        <f>Sales[[#This Row],[Quantity]]*Sales[[#This Row],[Unit Cost]]</f>
        <v>1218</v>
      </c>
      <c r="U210" s="13">
        <f>Sales[[#This Row],[Total Sales]]-Sales[[#This Row],[Total Cost]]</f>
        <v>76.559999999999945</v>
      </c>
    </row>
    <row r="211" spans="1:21" x14ac:dyDescent="0.25">
      <c r="A211" t="s">
        <v>219</v>
      </c>
      <c r="B211" s="2">
        <v>44094</v>
      </c>
      <c r="C211" s="2" t="str">
        <f t="shared" si="6"/>
        <v>Sunday</v>
      </c>
      <c r="D211" s="2" t="str">
        <f t="shared" si="7"/>
        <v>September</v>
      </c>
      <c r="E211" s="3">
        <v>5.9390920920410761E-2</v>
      </c>
      <c r="F211" t="s">
        <v>2153</v>
      </c>
      <c r="G211" t="s">
        <v>2365</v>
      </c>
      <c r="H211" t="s">
        <v>1011</v>
      </c>
      <c r="I211" s="1" t="s">
        <v>2537</v>
      </c>
      <c r="J211" s="1" t="s">
        <v>2537</v>
      </c>
      <c r="K211" s="1" t="s">
        <v>2538</v>
      </c>
      <c r="L211" s="1" t="s">
        <v>1012</v>
      </c>
      <c r="M211">
        <v>13064</v>
      </c>
      <c r="N211">
        <v>67</v>
      </c>
      <c r="O211" s="1" t="str">
        <f>VLOOKUP(Sales[[#This Row],[Product ID]],Products[[#Headers],[#Data],[Product ID]:[Product Name]],2,FALSE)</f>
        <v>Avery 483</v>
      </c>
      <c r="P211" s="1" t="str">
        <f>VLOOKUP(Sales[[#This Row],[Product ID]],Products[[#Headers],[#Data],[Product ID]:[Category]],3,)</f>
        <v>Office Supplies</v>
      </c>
      <c r="Q211" s="13">
        <f>VLOOKUP(Sales[[#This Row],[Product ID]],Products[[#Headers],[#Data],[Product ID]:[Unit Price]],4,FALSE)</f>
        <v>99.92</v>
      </c>
      <c r="R211" s="14">
        <f>VLOOKUP(Sales[[#This Row],[Product ID]],Products[[#Headers],[#Data]],5,FALSE)</f>
        <v>82</v>
      </c>
      <c r="S211" s="13">
        <f>Sales[[#This Row],[Quantity]]*Sales[[#This Row],[Unit Price]]</f>
        <v>6694.64</v>
      </c>
      <c r="T211" s="14">
        <f>Sales[[#This Row],[Quantity]]*Sales[[#This Row],[Unit Cost]]</f>
        <v>5494</v>
      </c>
      <c r="U211" s="13">
        <f>Sales[[#This Row],[Total Sales]]-Sales[[#This Row],[Total Cost]]</f>
        <v>1200.6400000000003</v>
      </c>
    </row>
    <row r="212" spans="1:21" x14ac:dyDescent="0.25">
      <c r="A212" t="s">
        <v>220</v>
      </c>
      <c r="B212" s="2">
        <v>44201</v>
      </c>
      <c r="C212" s="2" t="str">
        <f t="shared" si="6"/>
        <v>Tuesday</v>
      </c>
      <c r="D212" s="2" t="str">
        <f t="shared" si="7"/>
        <v>January</v>
      </c>
      <c r="E212" s="3">
        <v>0.50373031654914235</v>
      </c>
      <c r="F212" t="s">
        <v>2033</v>
      </c>
      <c r="G212" t="s">
        <v>2245</v>
      </c>
      <c r="H212" t="s">
        <v>1011</v>
      </c>
      <c r="I212" s="1" t="s">
        <v>2545</v>
      </c>
      <c r="J212" s="1" t="s">
        <v>2545</v>
      </c>
      <c r="K212" s="1" t="s">
        <v>2538</v>
      </c>
      <c r="L212" s="1" t="s">
        <v>1012</v>
      </c>
      <c r="M212">
        <v>12400</v>
      </c>
      <c r="N212">
        <v>42</v>
      </c>
      <c r="O212" s="1" t="str">
        <f>VLOOKUP(Sales[[#This Row],[Product ID]],Products[[#Headers],[#Data],[Product ID]:[Product Name]],2,FALSE)</f>
        <v>Riverside Palais Royal Lawyers Bookcase, Royale Cherry Finish</v>
      </c>
      <c r="P212" s="1" t="str">
        <f>VLOOKUP(Sales[[#This Row],[Product ID]],Products[[#Headers],[#Data],[Product ID]:[Category]],3,)</f>
        <v>Furniture</v>
      </c>
      <c r="Q212" s="13">
        <f>VLOOKUP(Sales[[#This Row],[Product ID]],Products[[#Headers],[#Data],[Product ID]:[Unit Price]],4,FALSE)</f>
        <v>35.47</v>
      </c>
      <c r="R212" s="14">
        <f>VLOOKUP(Sales[[#This Row],[Product ID]],Products[[#Headers],[#Data]],5,FALSE)</f>
        <v>21</v>
      </c>
      <c r="S212" s="13">
        <f>Sales[[#This Row],[Quantity]]*Sales[[#This Row],[Unit Price]]</f>
        <v>1489.74</v>
      </c>
      <c r="T212" s="14">
        <f>Sales[[#This Row],[Quantity]]*Sales[[#This Row],[Unit Cost]]</f>
        <v>882</v>
      </c>
      <c r="U212" s="13">
        <f>Sales[[#This Row],[Total Sales]]-Sales[[#This Row],[Total Cost]]</f>
        <v>607.74</v>
      </c>
    </row>
    <row r="213" spans="1:21" x14ac:dyDescent="0.25">
      <c r="A213" t="s">
        <v>221</v>
      </c>
      <c r="B213" s="2">
        <v>44358</v>
      </c>
      <c r="C213" s="2" t="str">
        <f t="shared" si="6"/>
        <v>Friday</v>
      </c>
      <c r="D213" s="2" t="str">
        <f t="shared" si="7"/>
        <v>June</v>
      </c>
      <c r="E213" s="3">
        <v>0.97748189215667558</v>
      </c>
      <c r="F213" t="s">
        <v>2144</v>
      </c>
      <c r="G213" t="s">
        <v>2356</v>
      </c>
      <c r="H213" t="s">
        <v>1011</v>
      </c>
      <c r="I213" s="1" t="s">
        <v>2546</v>
      </c>
      <c r="J213" s="1" t="s">
        <v>2546</v>
      </c>
      <c r="K213" s="1" t="s">
        <v>2538</v>
      </c>
      <c r="L213" s="1" t="s">
        <v>1013</v>
      </c>
      <c r="M213">
        <v>12684</v>
      </c>
      <c r="N213">
        <v>93</v>
      </c>
      <c r="O213" s="1" t="str">
        <f>VLOOKUP(Sales[[#This Row],[Product ID]],Products[[#Headers],[#Data],[Product ID]:[Product Name]],2,FALSE)</f>
        <v>OIC Binder Clips, Mini, 1/4" Capacity, Black</v>
      </c>
      <c r="P213" s="1" t="str">
        <f>VLOOKUP(Sales[[#This Row],[Product ID]],Products[[#Headers],[#Data],[Product ID]:[Category]],3,)</f>
        <v>Office Supplies</v>
      </c>
      <c r="Q213" s="13">
        <f>VLOOKUP(Sales[[#This Row],[Product ID]],Products[[#Headers],[#Data],[Product ID]:[Unit Price]],4,FALSE)</f>
        <v>57.27</v>
      </c>
      <c r="R213" s="14">
        <f>VLOOKUP(Sales[[#This Row],[Product ID]],Products[[#Headers],[#Data]],5,FALSE)</f>
        <v>38</v>
      </c>
      <c r="S213" s="13">
        <f>Sales[[#This Row],[Quantity]]*Sales[[#This Row],[Unit Price]]</f>
        <v>5326.1100000000006</v>
      </c>
      <c r="T213" s="14">
        <f>Sales[[#This Row],[Quantity]]*Sales[[#This Row],[Unit Cost]]</f>
        <v>3534</v>
      </c>
      <c r="U213" s="13">
        <f>Sales[[#This Row],[Total Sales]]-Sales[[#This Row],[Total Cost]]</f>
        <v>1792.1100000000006</v>
      </c>
    </row>
    <row r="214" spans="1:21" x14ac:dyDescent="0.25">
      <c r="A214" t="s">
        <v>222</v>
      </c>
      <c r="B214" s="2">
        <v>44061</v>
      </c>
      <c r="C214" s="2" t="str">
        <f t="shared" si="6"/>
        <v>Tuesday</v>
      </c>
      <c r="D214" s="2" t="str">
        <f t="shared" si="7"/>
        <v>August</v>
      </c>
      <c r="E214" s="3">
        <v>0.3508845054302292</v>
      </c>
      <c r="F214" t="s">
        <v>2038</v>
      </c>
      <c r="G214" t="s">
        <v>2250</v>
      </c>
      <c r="H214" t="s">
        <v>1010</v>
      </c>
      <c r="I214" s="1" t="s">
        <v>2545</v>
      </c>
      <c r="J214" s="1" t="s">
        <v>2545</v>
      </c>
      <c r="K214" s="1" t="s">
        <v>2538</v>
      </c>
      <c r="L214" s="1" t="s">
        <v>1013</v>
      </c>
      <c r="M214">
        <v>12481</v>
      </c>
      <c r="N214">
        <v>40</v>
      </c>
      <c r="O214" s="1" t="str">
        <f>VLOOKUP(Sales[[#This Row],[Product ID]],Products[[#Headers],[#Data],[Product ID]:[Product Name]],2,FALSE)</f>
        <v>Magnifier Swing Arm Lamp</v>
      </c>
      <c r="P214" s="1" t="str">
        <f>VLOOKUP(Sales[[#This Row],[Product ID]],Products[[#Headers],[#Data],[Product ID]:[Category]],3,)</f>
        <v>Furniture</v>
      </c>
      <c r="Q214" s="13">
        <f>VLOOKUP(Sales[[#This Row],[Product ID]],Products[[#Headers],[#Data],[Product ID]:[Unit Price]],4,FALSE)</f>
        <v>89.25</v>
      </c>
      <c r="R214" s="14">
        <f>VLOOKUP(Sales[[#This Row],[Product ID]],Products[[#Headers],[#Data]],5,FALSE)</f>
        <v>63</v>
      </c>
      <c r="S214" s="13">
        <f>Sales[[#This Row],[Quantity]]*Sales[[#This Row],[Unit Price]]</f>
        <v>3570</v>
      </c>
      <c r="T214" s="14">
        <f>Sales[[#This Row],[Quantity]]*Sales[[#This Row],[Unit Cost]]</f>
        <v>2520</v>
      </c>
      <c r="U214" s="13">
        <f>Sales[[#This Row],[Total Sales]]-Sales[[#This Row],[Total Cost]]</f>
        <v>1050</v>
      </c>
    </row>
    <row r="215" spans="1:21" x14ac:dyDescent="0.25">
      <c r="A215" t="s">
        <v>223</v>
      </c>
      <c r="B215" s="2">
        <v>44086</v>
      </c>
      <c r="C215" s="2" t="str">
        <f t="shared" si="6"/>
        <v>Saturday</v>
      </c>
      <c r="D215" s="2" t="str">
        <f t="shared" si="7"/>
        <v>September</v>
      </c>
      <c r="E215" s="3">
        <v>0.54572405709366745</v>
      </c>
      <c r="F215" t="s">
        <v>2043</v>
      </c>
      <c r="G215" t="s">
        <v>2255</v>
      </c>
      <c r="H215" t="s">
        <v>1011</v>
      </c>
      <c r="I215" s="1" t="s">
        <v>2545</v>
      </c>
      <c r="J215" s="1" t="s">
        <v>2545</v>
      </c>
      <c r="K215" s="1" t="s">
        <v>2538</v>
      </c>
      <c r="L215" s="1" t="s">
        <v>1013</v>
      </c>
      <c r="M215">
        <v>12294</v>
      </c>
      <c r="N215">
        <v>47</v>
      </c>
      <c r="O215" s="1" t="str">
        <f>VLOOKUP(Sales[[#This Row],[Product ID]],Products[[#Headers],[#Data],[Product ID]:[Product Name]],2,FALSE)</f>
        <v>Neuropogen Empibax</v>
      </c>
      <c r="P215" s="1" t="str">
        <f>VLOOKUP(Sales[[#This Row],[Product ID]],Products[[#Headers],[#Data],[Product ID]:[Category]],3,)</f>
        <v>Analgesics</v>
      </c>
      <c r="Q215" s="13">
        <f>VLOOKUP(Sales[[#This Row],[Product ID]],Products[[#Headers],[#Data],[Product ID]:[Unit Price]],4,FALSE)</f>
        <v>43.18</v>
      </c>
      <c r="R215" s="14">
        <f>VLOOKUP(Sales[[#This Row],[Product ID]],Products[[#Headers],[#Data]],5,FALSE)</f>
        <v>33</v>
      </c>
      <c r="S215" s="13">
        <f>Sales[[#This Row],[Quantity]]*Sales[[#This Row],[Unit Price]]</f>
        <v>2029.46</v>
      </c>
      <c r="T215" s="14">
        <f>Sales[[#This Row],[Quantity]]*Sales[[#This Row],[Unit Cost]]</f>
        <v>1551</v>
      </c>
      <c r="U215" s="13">
        <f>Sales[[#This Row],[Total Sales]]-Sales[[#This Row],[Total Cost]]</f>
        <v>478.46000000000004</v>
      </c>
    </row>
    <row r="216" spans="1:21" x14ac:dyDescent="0.25">
      <c r="A216" t="s">
        <v>224</v>
      </c>
      <c r="B216" s="2">
        <v>44330</v>
      </c>
      <c r="C216" s="2" t="str">
        <f t="shared" si="6"/>
        <v>Friday</v>
      </c>
      <c r="D216" s="2" t="str">
        <f t="shared" si="7"/>
        <v>May</v>
      </c>
      <c r="E216" s="3">
        <v>0.66583797035072179</v>
      </c>
      <c r="F216" t="s">
        <v>2154</v>
      </c>
      <c r="G216" t="s">
        <v>2366</v>
      </c>
      <c r="H216" t="s">
        <v>1010</v>
      </c>
      <c r="I216" s="1" t="s">
        <v>2547</v>
      </c>
      <c r="J216" s="1" t="s">
        <v>2547</v>
      </c>
      <c r="K216" s="1" t="s">
        <v>2538</v>
      </c>
      <c r="L216" s="1" t="s">
        <v>1013</v>
      </c>
      <c r="M216">
        <v>12768</v>
      </c>
      <c r="N216">
        <v>63</v>
      </c>
      <c r="O216" s="1" t="str">
        <f>VLOOKUP(Sales[[#This Row],[Product ID]],Products[[#Headers],[#Data],[Product ID]:[Product Name]],2,FALSE)</f>
        <v>Xerox Color Copier Paper, 11" x 17", Ream</v>
      </c>
      <c r="P216" s="1" t="str">
        <f>VLOOKUP(Sales[[#This Row],[Product ID]],Products[[#Headers],[#Data],[Product ID]:[Category]],3,)</f>
        <v>Office Supplies</v>
      </c>
      <c r="Q216" s="13">
        <f>VLOOKUP(Sales[[#This Row],[Product ID]],Products[[#Headers],[#Data],[Product ID]:[Unit Price]],4,FALSE)</f>
        <v>79.91</v>
      </c>
      <c r="R216" s="14">
        <f>VLOOKUP(Sales[[#This Row],[Product ID]],Products[[#Headers],[#Data]],5,FALSE)</f>
        <v>67</v>
      </c>
      <c r="S216" s="13">
        <f>Sales[[#This Row],[Quantity]]*Sales[[#This Row],[Unit Price]]</f>
        <v>5034.33</v>
      </c>
      <c r="T216" s="14">
        <f>Sales[[#This Row],[Quantity]]*Sales[[#This Row],[Unit Cost]]</f>
        <v>4221</v>
      </c>
      <c r="U216" s="13">
        <f>Sales[[#This Row],[Total Sales]]-Sales[[#This Row],[Total Cost]]</f>
        <v>813.32999999999993</v>
      </c>
    </row>
    <row r="217" spans="1:21" x14ac:dyDescent="0.25">
      <c r="A217" t="s">
        <v>225</v>
      </c>
      <c r="B217" s="2">
        <v>44196</v>
      </c>
      <c r="C217" s="2" t="str">
        <f t="shared" si="6"/>
        <v>Thursday</v>
      </c>
      <c r="D217" s="2" t="str">
        <f t="shared" si="7"/>
        <v>December</v>
      </c>
      <c r="E217" s="3">
        <v>0.87293434016315341</v>
      </c>
      <c r="F217" t="s">
        <v>2155</v>
      </c>
      <c r="G217" t="s">
        <v>2367</v>
      </c>
      <c r="H217" t="s">
        <v>1011</v>
      </c>
      <c r="I217" s="1" t="s">
        <v>2548</v>
      </c>
      <c r="J217" s="1" t="s">
        <v>2548</v>
      </c>
      <c r="K217" s="1" t="s">
        <v>2549</v>
      </c>
      <c r="L217" s="1" t="s">
        <v>1013</v>
      </c>
      <c r="M217">
        <v>12306</v>
      </c>
      <c r="N217">
        <v>93</v>
      </c>
      <c r="O217" s="1" t="str">
        <f>VLOOKUP(Sales[[#This Row],[Product ID]],Products[[#Headers],[#Data],[Product ID]:[Product Name]],2,FALSE)</f>
        <v>Presetron</v>
      </c>
      <c r="P217" s="1" t="str">
        <f>VLOOKUP(Sales[[#This Row],[Product ID]],Products[[#Headers],[#Data],[Product ID]:[Category]],3,)</f>
        <v>Mood Stabilizers</v>
      </c>
      <c r="Q217" s="13">
        <f>VLOOKUP(Sales[[#This Row],[Product ID]],Products[[#Headers],[#Data],[Product ID]:[Unit Price]],4,FALSE)</f>
        <v>20.85</v>
      </c>
      <c r="R217" s="14">
        <f>VLOOKUP(Sales[[#This Row],[Product ID]],Products[[#Headers],[#Data]],5,FALSE)</f>
        <v>16</v>
      </c>
      <c r="S217" s="13">
        <f>Sales[[#This Row],[Quantity]]*Sales[[#This Row],[Unit Price]]</f>
        <v>1939.0500000000002</v>
      </c>
      <c r="T217" s="14">
        <f>Sales[[#This Row],[Quantity]]*Sales[[#This Row],[Unit Cost]]</f>
        <v>1488</v>
      </c>
      <c r="U217" s="13">
        <f>Sales[[#This Row],[Total Sales]]-Sales[[#This Row],[Total Cost]]</f>
        <v>451.05000000000018</v>
      </c>
    </row>
    <row r="218" spans="1:21" x14ac:dyDescent="0.25">
      <c r="A218" t="s">
        <v>226</v>
      </c>
      <c r="B218" s="2">
        <v>44276</v>
      </c>
      <c r="C218" s="2" t="str">
        <f t="shared" si="6"/>
        <v>Sunday</v>
      </c>
      <c r="D218" s="2" t="str">
        <f t="shared" si="7"/>
        <v>March</v>
      </c>
      <c r="E218" s="3">
        <v>0.27196639768840902</v>
      </c>
      <c r="F218" t="s">
        <v>2116</v>
      </c>
      <c r="G218" t="s">
        <v>2328</v>
      </c>
      <c r="H218" t="s">
        <v>1010</v>
      </c>
      <c r="I218" s="1" t="s">
        <v>2550</v>
      </c>
      <c r="J218" s="1" t="s">
        <v>2550</v>
      </c>
      <c r="K218" s="1" t="s">
        <v>2549</v>
      </c>
      <c r="L218" s="1" t="s">
        <v>1013</v>
      </c>
      <c r="M218">
        <v>12341</v>
      </c>
      <c r="N218">
        <v>74</v>
      </c>
      <c r="O218" s="1" t="str">
        <f>VLOOKUP(Sales[[#This Row],[Product ID]],Products[[#Headers],[#Data],[Product ID]:[Product Name]],2,FALSE)</f>
        <v>Symdocet</v>
      </c>
      <c r="P218" s="1" t="str">
        <f>VLOOKUP(Sales[[#This Row],[Product ID]],Products[[#Headers],[#Data],[Product ID]:[Category]],3,)</f>
        <v>Antipiretics</v>
      </c>
      <c r="Q218" s="13">
        <f>VLOOKUP(Sales[[#This Row],[Product ID]],Products[[#Headers],[#Data],[Product ID]:[Unit Price]],4,FALSE)</f>
        <v>28.53</v>
      </c>
      <c r="R218" s="14">
        <f>VLOOKUP(Sales[[#This Row],[Product ID]],Products[[#Headers],[#Data]],5,FALSE)</f>
        <v>27</v>
      </c>
      <c r="S218" s="13">
        <f>Sales[[#This Row],[Quantity]]*Sales[[#This Row],[Unit Price]]</f>
        <v>2111.2200000000003</v>
      </c>
      <c r="T218" s="14">
        <f>Sales[[#This Row],[Quantity]]*Sales[[#This Row],[Unit Cost]]</f>
        <v>1998</v>
      </c>
      <c r="U218" s="13">
        <f>Sales[[#This Row],[Total Sales]]-Sales[[#This Row],[Total Cost]]</f>
        <v>113.22000000000025</v>
      </c>
    </row>
    <row r="219" spans="1:21" x14ac:dyDescent="0.25">
      <c r="A219" t="s">
        <v>227</v>
      </c>
      <c r="B219" s="2">
        <v>44125</v>
      </c>
      <c r="C219" s="2" t="str">
        <f t="shared" si="6"/>
        <v>Wednesday</v>
      </c>
      <c r="D219" s="2" t="str">
        <f t="shared" si="7"/>
        <v>October</v>
      </c>
      <c r="E219" s="3">
        <v>2.6023989064091646E-2</v>
      </c>
      <c r="F219" t="s">
        <v>2156</v>
      </c>
      <c r="G219" t="s">
        <v>2368</v>
      </c>
      <c r="H219" t="s">
        <v>1010</v>
      </c>
      <c r="I219" s="1" t="s">
        <v>2551</v>
      </c>
      <c r="J219" s="1" t="s">
        <v>2551</v>
      </c>
      <c r="K219" s="1" t="s">
        <v>2549</v>
      </c>
      <c r="L219" s="1" t="s">
        <v>1012</v>
      </c>
      <c r="M219">
        <v>12911</v>
      </c>
      <c r="N219">
        <v>95</v>
      </c>
      <c r="O219" s="1" t="str">
        <f>VLOOKUP(Sales[[#This Row],[Product ID]],Products[[#Headers],[#Data],[Product ID]:[Product Name]],2,FALSE)</f>
        <v>Tennsco Regal Shelving Units</v>
      </c>
      <c r="P219" s="1" t="str">
        <f>VLOOKUP(Sales[[#This Row],[Product ID]],Products[[#Headers],[#Data],[Product ID]:[Category]],3,)</f>
        <v>Office Supplies</v>
      </c>
      <c r="Q219" s="13">
        <f>VLOOKUP(Sales[[#This Row],[Product ID]],Products[[#Headers],[#Data],[Product ID]:[Unit Price]],4,FALSE)</f>
        <v>93.38</v>
      </c>
      <c r="R219" s="14">
        <f>VLOOKUP(Sales[[#This Row],[Product ID]],Products[[#Headers],[#Data]],5,FALSE)</f>
        <v>66</v>
      </c>
      <c r="S219" s="13">
        <f>Sales[[#This Row],[Quantity]]*Sales[[#This Row],[Unit Price]]</f>
        <v>8871.1</v>
      </c>
      <c r="T219" s="14">
        <f>Sales[[#This Row],[Quantity]]*Sales[[#This Row],[Unit Cost]]</f>
        <v>6270</v>
      </c>
      <c r="U219" s="13">
        <f>Sales[[#This Row],[Total Sales]]-Sales[[#This Row],[Total Cost]]</f>
        <v>2601.1000000000004</v>
      </c>
    </row>
    <row r="220" spans="1:21" x14ac:dyDescent="0.25">
      <c r="A220" t="s">
        <v>228</v>
      </c>
      <c r="B220" s="2">
        <v>44130</v>
      </c>
      <c r="C220" s="2" t="str">
        <f t="shared" si="6"/>
        <v>Monday</v>
      </c>
      <c r="D220" s="2" t="str">
        <f t="shared" si="7"/>
        <v>October</v>
      </c>
      <c r="E220" s="3">
        <v>0.15229574182461048</v>
      </c>
      <c r="F220" t="s">
        <v>2049</v>
      </c>
      <c r="G220" t="s">
        <v>2261</v>
      </c>
      <c r="H220" t="s">
        <v>1011</v>
      </c>
      <c r="I220" s="1" t="s">
        <v>2552</v>
      </c>
      <c r="J220" s="1" t="s">
        <v>2552</v>
      </c>
      <c r="K220" s="1" t="s">
        <v>2549</v>
      </c>
      <c r="L220" s="1" t="s">
        <v>1012</v>
      </c>
      <c r="M220">
        <v>12290</v>
      </c>
      <c r="N220">
        <v>83</v>
      </c>
      <c r="O220" s="1" t="str">
        <f>VLOOKUP(Sales[[#This Row],[Product ID]],Products[[#Headers],[#Data],[Product ID]:[Product Name]],2,FALSE)</f>
        <v>Metapatch</v>
      </c>
      <c r="P220" s="1" t="str">
        <f>VLOOKUP(Sales[[#This Row],[Product ID]],Products[[#Headers],[#Data],[Product ID]:[Category]],3,)</f>
        <v>Antipiretics</v>
      </c>
      <c r="Q220" s="13">
        <f>VLOOKUP(Sales[[#This Row],[Product ID]],Products[[#Headers],[#Data],[Product ID]:[Unit Price]],4,FALSE)</f>
        <v>72.17</v>
      </c>
      <c r="R220" s="14">
        <f>VLOOKUP(Sales[[#This Row],[Product ID]],Products[[#Headers],[#Data]],5,FALSE)</f>
        <v>66</v>
      </c>
      <c r="S220" s="13">
        <f>Sales[[#This Row],[Quantity]]*Sales[[#This Row],[Unit Price]]</f>
        <v>5990.1100000000006</v>
      </c>
      <c r="T220" s="14">
        <f>Sales[[#This Row],[Quantity]]*Sales[[#This Row],[Unit Cost]]</f>
        <v>5478</v>
      </c>
      <c r="U220" s="13">
        <f>Sales[[#This Row],[Total Sales]]-Sales[[#This Row],[Total Cost]]</f>
        <v>512.11000000000058</v>
      </c>
    </row>
    <row r="221" spans="1:21" x14ac:dyDescent="0.25">
      <c r="A221" t="s">
        <v>229</v>
      </c>
      <c r="B221" s="2">
        <v>44296</v>
      </c>
      <c r="C221" s="2" t="str">
        <f t="shared" si="6"/>
        <v>Saturday</v>
      </c>
      <c r="D221" s="2" t="str">
        <f t="shared" si="7"/>
        <v>April</v>
      </c>
      <c r="E221" s="3">
        <v>0.75571316484511242</v>
      </c>
      <c r="F221" t="s">
        <v>2052</v>
      </c>
      <c r="G221" t="s">
        <v>2264</v>
      </c>
      <c r="H221" t="s">
        <v>1011</v>
      </c>
      <c r="I221" s="1" t="s">
        <v>2553</v>
      </c>
      <c r="J221" s="1" t="s">
        <v>2553</v>
      </c>
      <c r="K221" s="1" t="s">
        <v>2549</v>
      </c>
      <c r="L221" s="1" t="s">
        <v>1012</v>
      </c>
      <c r="M221">
        <v>12943</v>
      </c>
      <c r="N221">
        <v>90</v>
      </c>
      <c r="O221" s="1" t="str">
        <f>VLOOKUP(Sales[[#This Row],[Product ID]],Products[[#Headers],[#Data],[Product ID]:[Product Name]],2,FALSE)</f>
        <v>Ibico Hi-Tech Manual Binding System</v>
      </c>
      <c r="P221" s="1" t="str">
        <f>VLOOKUP(Sales[[#This Row],[Product ID]],Products[[#Headers],[#Data],[Product ID]:[Category]],3,)</f>
        <v>Office Supplies</v>
      </c>
      <c r="Q221" s="13">
        <f>VLOOKUP(Sales[[#This Row],[Product ID]],Products[[#Headers],[#Data],[Product ID]:[Unit Price]],4,FALSE)</f>
        <v>62.18</v>
      </c>
      <c r="R221" s="14">
        <f>VLOOKUP(Sales[[#This Row],[Product ID]],Products[[#Headers],[#Data]],5,FALSE)</f>
        <v>51</v>
      </c>
      <c r="S221" s="13">
        <f>Sales[[#This Row],[Quantity]]*Sales[[#This Row],[Unit Price]]</f>
        <v>5596.2</v>
      </c>
      <c r="T221" s="14">
        <f>Sales[[#This Row],[Quantity]]*Sales[[#This Row],[Unit Cost]]</f>
        <v>4590</v>
      </c>
      <c r="U221" s="13">
        <f>Sales[[#This Row],[Total Sales]]-Sales[[#This Row],[Total Cost]]</f>
        <v>1006.1999999999998</v>
      </c>
    </row>
    <row r="222" spans="1:21" x14ac:dyDescent="0.25">
      <c r="A222" t="s">
        <v>230</v>
      </c>
      <c r="B222" s="2">
        <v>44322</v>
      </c>
      <c r="C222" s="2" t="str">
        <f t="shared" si="6"/>
        <v>Thursday</v>
      </c>
      <c r="D222" s="2" t="str">
        <f t="shared" si="7"/>
        <v>May</v>
      </c>
      <c r="E222" s="3">
        <v>0.38814039823657409</v>
      </c>
      <c r="F222" t="s">
        <v>2157</v>
      </c>
      <c r="G222" t="s">
        <v>2369</v>
      </c>
      <c r="H222" t="s">
        <v>1010</v>
      </c>
      <c r="I222" s="1" t="s">
        <v>2554</v>
      </c>
      <c r="J222" s="1" t="s">
        <v>2554</v>
      </c>
      <c r="K222" s="1" t="s">
        <v>2549</v>
      </c>
      <c r="L222" s="1" t="s">
        <v>1012</v>
      </c>
      <c r="M222">
        <v>13087</v>
      </c>
      <c r="N222">
        <v>79</v>
      </c>
      <c r="O222" s="1" t="str">
        <f>VLOOKUP(Sales[[#This Row],[Product ID]],Products[[#Headers],[#Data],[Product ID]:[Product Name]],2,FALSE)</f>
        <v>Gear Head AU3700S Headset</v>
      </c>
      <c r="P222" s="1" t="str">
        <f>VLOOKUP(Sales[[#This Row],[Product ID]],Products[[#Headers],[#Data],[Product ID]:[Category]],3,)</f>
        <v>Technology</v>
      </c>
      <c r="Q222" s="13">
        <f>VLOOKUP(Sales[[#This Row],[Product ID]],Products[[#Headers],[#Data],[Product ID]:[Unit Price]],4,FALSE)</f>
        <v>21.04</v>
      </c>
      <c r="R222" s="14">
        <f>VLOOKUP(Sales[[#This Row],[Product ID]],Products[[#Headers],[#Data]],5,FALSE)</f>
        <v>9</v>
      </c>
      <c r="S222" s="13">
        <f>Sales[[#This Row],[Quantity]]*Sales[[#This Row],[Unit Price]]</f>
        <v>1662.1599999999999</v>
      </c>
      <c r="T222" s="14">
        <f>Sales[[#This Row],[Quantity]]*Sales[[#This Row],[Unit Cost]]</f>
        <v>711</v>
      </c>
      <c r="U222" s="13">
        <f>Sales[[#This Row],[Total Sales]]-Sales[[#This Row],[Total Cost]]</f>
        <v>951.15999999999985</v>
      </c>
    </row>
    <row r="223" spans="1:21" x14ac:dyDescent="0.25">
      <c r="A223" t="s">
        <v>231</v>
      </c>
      <c r="B223" s="2">
        <v>44278</v>
      </c>
      <c r="C223" s="2" t="str">
        <f t="shared" si="6"/>
        <v>Tuesday</v>
      </c>
      <c r="D223" s="2" t="str">
        <f t="shared" si="7"/>
        <v>March</v>
      </c>
      <c r="E223" s="3">
        <v>0.69864613206318316</v>
      </c>
      <c r="F223" t="s">
        <v>2142</v>
      </c>
      <c r="G223" t="s">
        <v>2354</v>
      </c>
      <c r="H223" t="s">
        <v>1011</v>
      </c>
      <c r="I223" s="1" t="s">
        <v>2555</v>
      </c>
      <c r="J223" s="1" t="s">
        <v>2555</v>
      </c>
      <c r="K223" s="1" t="s">
        <v>2549</v>
      </c>
      <c r="L223" s="1" t="s">
        <v>1012</v>
      </c>
      <c r="M223">
        <v>12616</v>
      </c>
      <c r="N223">
        <v>27</v>
      </c>
      <c r="O223" s="1" t="str">
        <f>VLOOKUP(Sales[[#This Row],[Product ID]],Products[[#Headers],[#Data],[Product ID]:[Product Name]],2,FALSE)</f>
        <v>Quartet Omega Colored Chalk, 12/Pack</v>
      </c>
      <c r="P223" s="1" t="str">
        <f>VLOOKUP(Sales[[#This Row],[Product ID]],Products[[#Headers],[#Data],[Product ID]:[Category]],3,)</f>
        <v>Office Supplies</v>
      </c>
      <c r="Q223" s="13">
        <f>VLOOKUP(Sales[[#This Row],[Product ID]],Products[[#Headers],[#Data],[Product ID]:[Unit Price]],4,FALSE)</f>
        <v>37.14</v>
      </c>
      <c r="R223" s="14">
        <f>VLOOKUP(Sales[[#This Row],[Product ID]],Products[[#Headers],[#Data]],5,FALSE)</f>
        <v>23</v>
      </c>
      <c r="S223" s="13">
        <f>Sales[[#This Row],[Quantity]]*Sales[[#This Row],[Unit Price]]</f>
        <v>1002.78</v>
      </c>
      <c r="T223" s="14">
        <f>Sales[[#This Row],[Quantity]]*Sales[[#This Row],[Unit Cost]]</f>
        <v>621</v>
      </c>
      <c r="U223" s="13">
        <f>Sales[[#This Row],[Total Sales]]-Sales[[#This Row],[Total Cost]]</f>
        <v>381.78</v>
      </c>
    </row>
    <row r="224" spans="1:21" x14ac:dyDescent="0.25">
      <c r="A224" t="s">
        <v>232</v>
      </c>
      <c r="B224" s="2">
        <v>44053</v>
      </c>
      <c r="C224" s="2" t="str">
        <f t="shared" si="6"/>
        <v>Monday</v>
      </c>
      <c r="D224" s="2" t="str">
        <f t="shared" si="7"/>
        <v>August</v>
      </c>
      <c r="E224" s="3">
        <v>0.46093900905595864</v>
      </c>
      <c r="F224" t="s">
        <v>2158</v>
      </c>
      <c r="G224" t="s">
        <v>2370</v>
      </c>
      <c r="H224" t="s">
        <v>1010</v>
      </c>
      <c r="I224" s="1" t="s">
        <v>2556</v>
      </c>
      <c r="J224" s="1" t="s">
        <v>2556</v>
      </c>
      <c r="K224" s="1" t="s">
        <v>2549</v>
      </c>
      <c r="L224" s="1" t="s">
        <v>1012</v>
      </c>
      <c r="M224">
        <v>13063</v>
      </c>
      <c r="N224">
        <v>39</v>
      </c>
      <c r="O224" s="1" t="str">
        <f>VLOOKUP(Sales[[#This Row],[Product ID]],Products[[#Headers],[#Data],[Product ID]:[Product Name]],2,FALSE)</f>
        <v>Howard Miller 11-1/2" Diameter Ridgewood Wall Clock</v>
      </c>
      <c r="P224" s="1" t="str">
        <f>VLOOKUP(Sales[[#This Row],[Product ID]],Products[[#Headers],[#Data],[Product ID]:[Category]],3,)</f>
        <v>Furniture</v>
      </c>
      <c r="Q224" s="13">
        <f>VLOOKUP(Sales[[#This Row],[Product ID]],Products[[#Headers],[#Data],[Product ID]:[Unit Price]],4,FALSE)</f>
        <v>25.31</v>
      </c>
      <c r="R224" s="14">
        <f>VLOOKUP(Sales[[#This Row],[Product ID]],Products[[#Headers],[#Data]],5,FALSE)</f>
        <v>11</v>
      </c>
      <c r="S224" s="13">
        <f>Sales[[#This Row],[Quantity]]*Sales[[#This Row],[Unit Price]]</f>
        <v>987.08999999999992</v>
      </c>
      <c r="T224" s="14">
        <f>Sales[[#This Row],[Quantity]]*Sales[[#This Row],[Unit Cost]]</f>
        <v>429</v>
      </c>
      <c r="U224" s="13">
        <f>Sales[[#This Row],[Total Sales]]-Sales[[#This Row],[Total Cost]]</f>
        <v>558.08999999999992</v>
      </c>
    </row>
    <row r="225" spans="1:21" x14ac:dyDescent="0.25">
      <c r="A225" t="s">
        <v>233</v>
      </c>
      <c r="B225" s="2">
        <v>44125</v>
      </c>
      <c r="C225" s="2" t="str">
        <f t="shared" si="6"/>
        <v>Wednesday</v>
      </c>
      <c r="D225" s="2" t="str">
        <f t="shared" si="7"/>
        <v>October</v>
      </c>
      <c r="E225" s="3">
        <v>0.96872207443178793</v>
      </c>
      <c r="F225" t="s">
        <v>2159</v>
      </c>
      <c r="G225" t="s">
        <v>2371</v>
      </c>
      <c r="H225" t="s">
        <v>1011</v>
      </c>
      <c r="I225" s="1" t="s">
        <v>2557</v>
      </c>
      <c r="J225" s="1" t="s">
        <v>2557</v>
      </c>
      <c r="K225" s="1" t="s">
        <v>2549</v>
      </c>
      <c r="L225" s="1" t="s">
        <v>1012</v>
      </c>
      <c r="M225">
        <v>12219</v>
      </c>
      <c r="N225">
        <v>53</v>
      </c>
      <c r="O225" s="1" t="str">
        <f>VLOOKUP(Sales[[#This Row],[Product ID]],Products[[#Headers],[#Data],[Product ID]:[Product Name]],2,FALSE)</f>
        <v>Darlofen</v>
      </c>
      <c r="P225" s="1" t="str">
        <f>VLOOKUP(Sales[[#This Row],[Product ID]],Products[[#Headers],[#Data],[Product ID]:[Category]],3,)</f>
        <v>Antipiretics</v>
      </c>
      <c r="Q225" s="13">
        <f>VLOOKUP(Sales[[#This Row],[Product ID]],Products[[#Headers],[#Data],[Product ID]:[Unit Price]],4,FALSE)</f>
        <v>83.06</v>
      </c>
      <c r="R225" s="14">
        <f>VLOOKUP(Sales[[#This Row],[Product ID]],Products[[#Headers],[#Data]],5,FALSE)</f>
        <v>62</v>
      </c>
      <c r="S225" s="13">
        <f>Sales[[#This Row],[Quantity]]*Sales[[#This Row],[Unit Price]]</f>
        <v>4402.18</v>
      </c>
      <c r="T225" s="14">
        <f>Sales[[#This Row],[Quantity]]*Sales[[#This Row],[Unit Cost]]</f>
        <v>3286</v>
      </c>
      <c r="U225" s="13">
        <f>Sales[[#This Row],[Total Sales]]-Sales[[#This Row],[Total Cost]]</f>
        <v>1116.1800000000003</v>
      </c>
    </row>
    <row r="226" spans="1:21" x14ac:dyDescent="0.25">
      <c r="A226" t="s">
        <v>234</v>
      </c>
      <c r="B226" s="2">
        <v>44110</v>
      </c>
      <c r="C226" s="2" t="str">
        <f t="shared" si="6"/>
        <v>Tuesday</v>
      </c>
      <c r="D226" s="2" t="str">
        <f t="shared" si="7"/>
        <v>October</v>
      </c>
      <c r="E226" s="3">
        <v>0.21138325885645737</v>
      </c>
      <c r="F226" t="s">
        <v>2097</v>
      </c>
      <c r="G226" t="s">
        <v>2309</v>
      </c>
      <c r="H226" t="s">
        <v>1010</v>
      </c>
      <c r="I226" s="1" t="s">
        <v>2558</v>
      </c>
      <c r="J226" s="1" t="s">
        <v>2558</v>
      </c>
      <c r="K226" s="1" t="s">
        <v>2549</v>
      </c>
      <c r="L226" s="1" t="s">
        <v>1012</v>
      </c>
      <c r="M226">
        <v>12484</v>
      </c>
      <c r="N226">
        <v>77</v>
      </c>
      <c r="O226" s="1" t="str">
        <f>VLOOKUP(Sales[[#This Row],[Product ID]],Products[[#Headers],[#Data],[Product ID]:[Product Name]],2,FALSE)</f>
        <v>OIC Colored Binder Clips, Assorted Sizes</v>
      </c>
      <c r="P226" s="1" t="str">
        <f>VLOOKUP(Sales[[#This Row],[Product ID]],Products[[#Headers],[#Data],[Product ID]:[Category]],3,)</f>
        <v>Office Supplies</v>
      </c>
      <c r="Q226" s="13">
        <f>VLOOKUP(Sales[[#This Row],[Product ID]],Products[[#Headers],[#Data],[Product ID]:[Unit Price]],4,FALSE)</f>
        <v>99.3</v>
      </c>
      <c r="R226" s="14">
        <f>VLOOKUP(Sales[[#This Row],[Product ID]],Products[[#Headers],[#Data]],5,FALSE)</f>
        <v>85</v>
      </c>
      <c r="S226" s="13">
        <f>Sales[[#This Row],[Quantity]]*Sales[[#This Row],[Unit Price]]</f>
        <v>7646.0999999999995</v>
      </c>
      <c r="T226" s="14">
        <f>Sales[[#This Row],[Quantity]]*Sales[[#This Row],[Unit Cost]]</f>
        <v>6545</v>
      </c>
      <c r="U226" s="13">
        <f>Sales[[#This Row],[Total Sales]]-Sales[[#This Row],[Total Cost]]</f>
        <v>1101.0999999999995</v>
      </c>
    </row>
    <row r="227" spans="1:21" x14ac:dyDescent="0.25">
      <c r="A227" t="s">
        <v>235</v>
      </c>
      <c r="B227" s="2">
        <v>44104</v>
      </c>
      <c r="C227" s="2" t="str">
        <f t="shared" si="6"/>
        <v>Wednesday</v>
      </c>
      <c r="D227" s="2" t="str">
        <f t="shared" si="7"/>
        <v>September</v>
      </c>
      <c r="E227" s="3">
        <v>0.86878620194706435</v>
      </c>
      <c r="F227" t="s">
        <v>2160</v>
      </c>
      <c r="G227" t="s">
        <v>2372</v>
      </c>
      <c r="H227" t="s">
        <v>1010</v>
      </c>
      <c r="I227" s="1" t="s">
        <v>2559</v>
      </c>
      <c r="J227" s="1" t="s">
        <v>2559</v>
      </c>
      <c r="K227" s="1" t="s">
        <v>2549</v>
      </c>
      <c r="L227" s="1" t="s">
        <v>1013</v>
      </c>
      <c r="M227">
        <v>12464</v>
      </c>
      <c r="N227">
        <v>85</v>
      </c>
      <c r="O227" s="1" t="str">
        <f>VLOOKUP(Sales[[#This Row],[Product ID]],Products[[#Headers],[#Data],[Product ID]:[Product Name]],2,FALSE)</f>
        <v>Seth Thomas 13 1/2" Wall Clock</v>
      </c>
      <c r="P227" s="1" t="str">
        <f>VLOOKUP(Sales[[#This Row],[Product ID]],Products[[#Headers],[#Data],[Product ID]:[Category]],3,)</f>
        <v>Furniture</v>
      </c>
      <c r="Q227" s="13">
        <f>VLOOKUP(Sales[[#This Row],[Product ID]],Products[[#Headers],[#Data],[Product ID]:[Unit Price]],4,FALSE)</f>
        <v>22.02</v>
      </c>
      <c r="R227" s="14">
        <f>VLOOKUP(Sales[[#This Row],[Product ID]],Products[[#Headers],[#Data]],5,FALSE)</f>
        <v>14</v>
      </c>
      <c r="S227" s="13">
        <f>Sales[[#This Row],[Quantity]]*Sales[[#This Row],[Unit Price]]</f>
        <v>1871.7</v>
      </c>
      <c r="T227" s="14">
        <f>Sales[[#This Row],[Quantity]]*Sales[[#This Row],[Unit Cost]]</f>
        <v>1190</v>
      </c>
      <c r="U227" s="13">
        <f>Sales[[#This Row],[Total Sales]]-Sales[[#This Row],[Total Cost]]</f>
        <v>681.7</v>
      </c>
    </row>
    <row r="228" spans="1:21" x14ac:dyDescent="0.25">
      <c r="A228" t="s">
        <v>236</v>
      </c>
      <c r="B228" s="2">
        <v>44257</v>
      </c>
      <c r="C228" s="2" t="str">
        <f t="shared" si="6"/>
        <v>Tuesday</v>
      </c>
      <c r="D228" s="2" t="str">
        <f t="shared" si="7"/>
        <v>March</v>
      </c>
      <c r="E228" s="3">
        <v>0.47977392437872812</v>
      </c>
      <c r="F228" t="s">
        <v>2073</v>
      </c>
      <c r="G228" t="s">
        <v>2285</v>
      </c>
      <c r="H228" t="s">
        <v>1010</v>
      </c>
      <c r="I228" s="1" t="s">
        <v>2560</v>
      </c>
      <c r="J228" s="1" t="s">
        <v>2560</v>
      </c>
      <c r="K228" s="1" t="s">
        <v>2549</v>
      </c>
      <c r="L228" s="1" t="s">
        <v>1013</v>
      </c>
      <c r="M228">
        <v>12670</v>
      </c>
      <c r="N228">
        <v>17</v>
      </c>
      <c r="O228" s="1" t="str">
        <f>VLOOKUP(Sales[[#This Row],[Product ID]],Products[[#Headers],[#Data],[Product ID]:[Product Name]],2,FALSE)</f>
        <v>Telescoping Adjustable Floor Lamp</v>
      </c>
      <c r="P228" s="1" t="str">
        <f>VLOOKUP(Sales[[#This Row],[Product ID]],Products[[#Headers],[#Data],[Product ID]:[Category]],3,)</f>
        <v>Furniture</v>
      </c>
      <c r="Q228" s="13">
        <f>VLOOKUP(Sales[[#This Row],[Product ID]],Products[[#Headers],[#Data],[Product ID]:[Unit Price]],4,FALSE)</f>
        <v>73.959999999999994</v>
      </c>
      <c r="R228" s="14">
        <f>VLOOKUP(Sales[[#This Row],[Product ID]],Products[[#Headers],[#Data]],5,FALSE)</f>
        <v>63</v>
      </c>
      <c r="S228" s="13">
        <f>Sales[[#This Row],[Quantity]]*Sales[[#This Row],[Unit Price]]</f>
        <v>1257.32</v>
      </c>
      <c r="T228" s="14">
        <f>Sales[[#This Row],[Quantity]]*Sales[[#This Row],[Unit Cost]]</f>
        <v>1071</v>
      </c>
      <c r="U228" s="13">
        <f>Sales[[#This Row],[Total Sales]]-Sales[[#This Row],[Total Cost]]</f>
        <v>186.31999999999994</v>
      </c>
    </row>
    <row r="229" spans="1:21" x14ac:dyDescent="0.25">
      <c r="A229" t="s">
        <v>237</v>
      </c>
      <c r="B229" s="2">
        <v>44094</v>
      </c>
      <c r="C229" s="2" t="str">
        <f t="shared" si="6"/>
        <v>Sunday</v>
      </c>
      <c r="D229" s="2" t="str">
        <f t="shared" si="7"/>
        <v>September</v>
      </c>
      <c r="E229" s="3">
        <v>0.63767644416824909</v>
      </c>
      <c r="F229" t="s">
        <v>2161</v>
      </c>
      <c r="G229" t="s">
        <v>2373</v>
      </c>
      <c r="H229" t="s">
        <v>1011</v>
      </c>
      <c r="I229" s="1" t="s">
        <v>2561</v>
      </c>
      <c r="J229" s="1" t="s">
        <v>2561</v>
      </c>
      <c r="K229" s="1" t="s">
        <v>2549</v>
      </c>
      <c r="L229" s="1" t="s">
        <v>1013</v>
      </c>
      <c r="M229">
        <v>12140</v>
      </c>
      <c r="N229">
        <v>63</v>
      </c>
      <c r="O229" s="1" t="str">
        <f>VLOOKUP(Sales[[#This Row],[Product ID]],Products[[#Headers],[#Data],[Product ID]:[Product Name]],2,FALSE)</f>
        <v>Acelimus</v>
      </c>
      <c r="P229" s="1" t="str">
        <f>VLOOKUP(Sales[[#This Row],[Product ID]],Products[[#Headers],[#Data],[Product ID]:[Category]],3,)</f>
        <v>Analgesics</v>
      </c>
      <c r="Q229" s="13">
        <f>VLOOKUP(Sales[[#This Row],[Product ID]],Products[[#Headers],[#Data],[Product ID]:[Unit Price]],4,FALSE)</f>
        <v>68.84</v>
      </c>
      <c r="R229" s="14">
        <f>VLOOKUP(Sales[[#This Row],[Product ID]],Products[[#Headers],[#Data]],5,FALSE)</f>
        <v>53</v>
      </c>
      <c r="S229" s="13">
        <f>Sales[[#This Row],[Quantity]]*Sales[[#This Row],[Unit Price]]</f>
        <v>4336.92</v>
      </c>
      <c r="T229" s="14">
        <f>Sales[[#This Row],[Quantity]]*Sales[[#This Row],[Unit Cost]]</f>
        <v>3339</v>
      </c>
      <c r="U229" s="13">
        <f>Sales[[#This Row],[Total Sales]]-Sales[[#This Row],[Total Cost]]</f>
        <v>997.92000000000007</v>
      </c>
    </row>
    <row r="230" spans="1:21" x14ac:dyDescent="0.25">
      <c r="A230" t="s">
        <v>238</v>
      </c>
      <c r="B230" s="2">
        <v>44024</v>
      </c>
      <c r="C230" s="2" t="str">
        <f t="shared" si="6"/>
        <v>Sunday</v>
      </c>
      <c r="D230" s="2" t="str">
        <f t="shared" si="7"/>
        <v>July</v>
      </c>
      <c r="E230" s="3">
        <v>0.43621531388039747</v>
      </c>
      <c r="F230" t="s">
        <v>2162</v>
      </c>
      <c r="G230" t="s">
        <v>2374</v>
      </c>
      <c r="H230" t="s">
        <v>1010</v>
      </c>
      <c r="I230" s="1" t="s">
        <v>2562</v>
      </c>
      <c r="J230" s="1" t="s">
        <v>2562</v>
      </c>
      <c r="K230" s="1" t="s">
        <v>2549</v>
      </c>
      <c r="L230" s="1" t="s">
        <v>1012</v>
      </c>
      <c r="M230">
        <v>12990</v>
      </c>
      <c r="N230">
        <v>84</v>
      </c>
      <c r="O230" s="1" t="str">
        <f>VLOOKUP(Sales[[#This Row],[Product ID]],Products[[#Headers],[#Data],[Product ID]:[Product Name]],2,FALSE)</f>
        <v>Chromcraft Round Conference Tables</v>
      </c>
      <c r="P230" s="1" t="str">
        <f>VLOOKUP(Sales[[#This Row],[Product ID]],Products[[#Headers],[#Data],[Product ID]:[Category]],3,)</f>
        <v>Furniture</v>
      </c>
      <c r="Q230" s="13">
        <f>VLOOKUP(Sales[[#This Row],[Product ID]],Products[[#Headers],[#Data],[Product ID]:[Unit Price]],4,FALSE)</f>
        <v>21.12</v>
      </c>
      <c r="R230" s="14">
        <f>VLOOKUP(Sales[[#This Row],[Product ID]],Products[[#Headers],[#Data]],5,FALSE)</f>
        <v>6</v>
      </c>
      <c r="S230" s="13">
        <f>Sales[[#This Row],[Quantity]]*Sales[[#This Row],[Unit Price]]</f>
        <v>1774.0800000000002</v>
      </c>
      <c r="T230" s="14">
        <f>Sales[[#This Row],[Quantity]]*Sales[[#This Row],[Unit Cost]]</f>
        <v>504</v>
      </c>
      <c r="U230" s="13">
        <f>Sales[[#This Row],[Total Sales]]-Sales[[#This Row],[Total Cost]]</f>
        <v>1270.0800000000002</v>
      </c>
    </row>
    <row r="231" spans="1:21" x14ac:dyDescent="0.25">
      <c r="A231" t="s">
        <v>239</v>
      </c>
      <c r="B231" s="2">
        <v>44329</v>
      </c>
      <c r="C231" s="2" t="str">
        <f t="shared" si="6"/>
        <v>Thursday</v>
      </c>
      <c r="D231" s="2" t="str">
        <f t="shared" si="7"/>
        <v>May</v>
      </c>
      <c r="E231" s="3">
        <v>0.29883585839177984</v>
      </c>
      <c r="F231" t="s">
        <v>2141</v>
      </c>
      <c r="G231" t="s">
        <v>2353</v>
      </c>
      <c r="H231" t="s">
        <v>1011</v>
      </c>
      <c r="I231" s="1" t="s">
        <v>2563</v>
      </c>
      <c r="J231" s="1" t="s">
        <v>2563</v>
      </c>
      <c r="K231" s="1" t="s">
        <v>2549</v>
      </c>
      <c r="L231" s="1" t="s">
        <v>1012</v>
      </c>
      <c r="M231">
        <v>12956</v>
      </c>
      <c r="N231">
        <v>76</v>
      </c>
      <c r="O231" s="1" t="str">
        <f>VLOOKUP(Sales[[#This Row],[Product ID]],Products[[#Headers],[#Data],[Product ID]:[Product Name]],2,FALSE)</f>
        <v>GBC Linen Binding Covers</v>
      </c>
      <c r="P231" s="1" t="str">
        <f>VLOOKUP(Sales[[#This Row],[Product ID]],Products[[#Headers],[#Data],[Product ID]:[Category]],3,)</f>
        <v>Office Supplies</v>
      </c>
      <c r="Q231" s="13">
        <f>VLOOKUP(Sales[[#This Row],[Product ID]],Products[[#Headers],[#Data],[Product ID]:[Unit Price]],4,FALSE)</f>
        <v>10.17</v>
      </c>
      <c r="R231" s="14">
        <f>VLOOKUP(Sales[[#This Row],[Product ID]],Products[[#Headers],[#Data]],5,FALSE)</f>
        <v>9</v>
      </c>
      <c r="S231" s="13">
        <f>Sales[[#This Row],[Quantity]]*Sales[[#This Row],[Unit Price]]</f>
        <v>772.92</v>
      </c>
      <c r="T231" s="14">
        <f>Sales[[#This Row],[Quantity]]*Sales[[#This Row],[Unit Cost]]</f>
        <v>684</v>
      </c>
      <c r="U231" s="13">
        <f>Sales[[#This Row],[Total Sales]]-Sales[[#This Row],[Total Cost]]</f>
        <v>88.919999999999959</v>
      </c>
    </row>
    <row r="232" spans="1:21" x14ac:dyDescent="0.25">
      <c r="A232" t="s">
        <v>240</v>
      </c>
      <c r="B232" s="2">
        <v>44175</v>
      </c>
      <c r="C232" s="2" t="str">
        <f t="shared" si="6"/>
        <v>Thursday</v>
      </c>
      <c r="D232" s="2" t="str">
        <f t="shared" si="7"/>
        <v>December</v>
      </c>
      <c r="E232" s="3">
        <v>0.51822198112995466</v>
      </c>
      <c r="F232" t="s">
        <v>2140</v>
      </c>
      <c r="G232" t="s">
        <v>2352</v>
      </c>
      <c r="H232" t="s">
        <v>1010</v>
      </c>
      <c r="I232" s="1" t="s">
        <v>2564</v>
      </c>
      <c r="J232" s="1" t="s">
        <v>2564</v>
      </c>
      <c r="K232" s="1" t="s">
        <v>2549</v>
      </c>
      <c r="L232" s="1" t="s">
        <v>1013</v>
      </c>
      <c r="M232">
        <v>12915</v>
      </c>
      <c r="N232">
        <v>18</v>
      </c>
      <c r="O232" s="1" t="str">
        <f>VLOOKUP(Sales[[#This Row],[Product ID]],Products[[#Headers],[#Data],[Product ID]:[Product Name]],2,FALSE)</f>
        <v>Office Star - Mesh Screen back chair with Vinyl seat</v>
      </c>
      <c r="P232" s="1" t="str">
        <f>VLOOKUP(Sales[[#This Row],[Product ID]],Products[[#Headers],[#Data],[Product ID]:[Category]],3,)</f>
        <v>Furniture</v>
      </c>
      <c r="Q232" s="13">
        <f>VLOOKUP(Sales[[#This Row],[Product ID]],Products[[#Headers],[#Data],[Product ID]:[Unit Price]],4,FALSE)</f>
        <v>94.76</v>
      </c>
      <c r="R232" s="14">
        <f>VLOOKUP(Sales[[#This Row],[Product ID]],Products[[#Headers],[#Data]],5,FALSE)</f>
        <v>71</v>
      </c>
      <c r="S232" s="13">
        <f>Sales[[#This Row],[Quantity]]*Sales[[#This Row],[Unit Price]]</f>
        <v>1705.68</v>
      </c>
      <c r="T232" s="14">
        <f>Sales[[#This Row],[Quantity]]*Sales[[#This Row],[Unit Cost]]</f>
        <v>1278</v>
      </c>
      <c r="U232" s="13">
        <f>Sales[[#This Row],[Total Sales]]-Sales[[#This Row],[Total Cost]]</f>
        <v>427.68000000000006</v>
      </c>
    </row>
    <row r="233" spans="1:21" x14ac:dyDescent="0.25">
      <c r="A233" t="s">
        <v>241</v>
      </c>
      <c r="B233" s="2">
        <v>44194</v>
      </c>
      <c r="C233" s="2" t="str">
        <f t="shared" si="6"/>
        <v>Tuesday</v>
      </c>
      <c r="D233" s="2" t="str">
        <f t="shared" si="7"/>
        <v>December</v>
      </c>
      <c r="E233" s="3">
        <v>0.94668271739896059</v>
      </c>
      <c r="F233" t="s">
        <v>2101</v>
      </c>
      <c r="G233" t="s">
        <v>2313</v>
      </c>
      <c r="H233" t="s">
        <v>1011</v>
      </c>
      <c r="I233" s="1" t="s">
        <v>2565</v>
      </c>
      <c r="J233" s="1" t="s">
        <v>2565</v>
      </c>
      <c r="K233" s="1" t="s">
        <v>2549</v>
      </c>
      <c r="L233" s="1" t="s">
        <v>1014</v>
      </c>
      <c r="M233">
        <v>12887</v>
      </c>
      <c r="N233">
        <v>100</v>
      </c>
      <c r="O233" s="1" t="str">
        <f>VLOOKUP(Sales[[#This Row],[Product ID]],Products[[#Headers],[#Data],[Product ID]:[Product Name]],2,FALSE)</f>
        <v>Fellowes Superior 10 Outlet Split Surge Protector</v>
      </c>
      <c r="P233" s="1" t="str">
        <f>VLOOKUP(Sales[[#This Row],[Product ID]],Products[[#Headers],[#Data],[Product ID]:[Category]],3,)</f>
        <v>Office Supplies</v>
      </c>
      <c r="Q233" s="13">
        <f>VLOOKUP(Sales[[#This Row],[Product ID]],Products[[#Headers],[#Data],[Product ID]:[Unit Price]],4,FALSE)</f>
        <v>73.28</v>
      </c>
      <c r="R233" s="14">
        <f>VLOOKUP(Sales[[#This Row],[Product ID]],Products[[#Headers],[#Data]],5,FALSE)</f>
        <v>55</v>
      </c>
      <c r="S233" s="13">
        <f>Sales[[#This Row],[Quantity]]*Sales[[#This Row],[Unit Price]]</f>
        <v>7328</v>
      </c>
      <c r="T233" s="14">
        <f>Sales[[#This Row],[Quantity]]*Sales[[#This Row],[Unit Cost]]</f>
        <v>5500</v>
      </c>
      <c r="U233" s="13">
        <f>Sales[[#This Row],[Total Sales]]-Sales[[#This Row],[Total Cost]]</f>
        <v>1828</v>
      </c>
    </row>
    <row r="234" spans="1:21" x14ac:dyDescent="0.25">
      <c r="A234" t="s">
        <v>242</v>
      </c>
      <c r="B234" s="2">
        <v>44033</v>
      </c>
      <c r="C234" s="2" t="str">
        <f t="shared" si="6"/>
        <v>Tuesday</v>
      </c>
      <c r="D234" s="2" t="str">
        <f t="shared" si="7"/>
        <v>July</v>
      </c>
      <c r="E234" s="3">
        <v>0.29627662795928766</v>
      </c>
      <c r="F234" t="s">
        <v>2107</v>
      </c>
      <c r="G234" t="s">
        <v>2319</v>
      </c>
      <c r="H234" t="s">
        <v>1011</v>
      </c>
      <c r="I234" s="1" t="s">
        <v>2566</v>
      </c>
      <c r="J234" s="1" t="s">
        <v>2566</v>
      </c>
      <c r="K234" s="1" t="s">
        <v>2549</v>
      </c>
      <c r="L234" s="1" t="s">
        <v>1014</v>
      </c>
      <c r="M234">
        <v>12249</v>
      </c>
      <c r="N234">
        <v>94</v>
      </c>
      <c r="O234" s="1" t="str">
        <f>VLOOKUP(Sales[[#This Row],[Product ID]],Products[[#Headers],[#Data],[Product ID]:[Product Name]],2,FALSE)</f>
        <v>Fosinofen</v>
      </c>
      <c r="P234" s="1" t="str">
        <f>VLOOKUP(Sales[[#This Row],[Product ID]],Products[[#Headers],[#Data],[Product ID]:[Category]],3,)</f>
        <v>Antipiretics</v>
      </c>
      <c r="Q234" s="13">
        <f>VLOOKUP(Sales[[#This Row],[Product ID]],Products[[#Headers],[#Data],[Product ID]:[Unit Price]],4,FALSE)</f>
        <v>27.02</v>
      </c>
      <c r="R234" s="14">
        <f>VLOOKUP(Sales[[#This Row],[Product ID]],Products[[#Headers],[#Data]],5,FALSE)</f>
        <v>13</v>
      </c>
      <c r="S234" s="13">
        <f>Sales[[#This Row],[Quantity]]*Sales[[#This Row],[Unit Price]]</f>
        <v>2539.88</v>
      </c>
      <c r="T234" s="14">
        <f>Sales[[#This Row],[Quantity]]*Sales[[#This Row],[Unit Cost]]</f>
        <v>1222</v>
      </c>
      <c r="U234" s="13">
        <f>Sales[[#This Row],[Total Sales]]-Sales[[#This Row],[Total Cost]]</f>
        <v>1317.88</v>
      </c>
    </row>
    <row r="235" spans="1:21" x14ac:dyDescent="0.25">
      <c r="A235" t="s">
        <v>243</v>
      </c>
      <c r="B235" s="2">
        <v>44341</v>
      </c>
      <c r="C235" s="2" t="str">
        <f t="shared" si="6"/>
        <v>Tuesday</v>
      </c>
      <c r="D235" s="2" t="str">
        <f t="shared" si="7"/>
        <v>May</v>
      </c>
      <c r="E235" s="3">
        <v>0.11478688883282517</v>
      </c>
      <c r="F235" t="s">
        <v>2080</v>
      </c>
      <c r="G235" t="s">
        <v>2292</v>
      </c>
      <c r="H235" t="s">
        <v>1010</v>
      </c>
      <c r="I235" s="1" t="s">
        <v>2567</v>
      </c>
      <c r="J235" s="1" t="s">
        <v>2567</v>
      </c>
      <c r="K235" s="1" t="s">
        <v>2549</v>
      </c>
      <c r="L235" s="1" t="s">
        <v>1014</v>
      </c>
      <c r="M235">
        <v>12635</v>
      </c>
      <c r="N235">
        <v>36</v>
      </c>
      <c r="O235" s="1" t="str">
        <f>VLOOKUP(Sales[[#This Row],[Product ID]],Products[[#Headers],[#Data],[Product ID]:[Product Name]],2,FALSE)</f>
        <v>GBC VeloBinder Electric Binding Machine</v>
      </c>
      <c r="P235" s="1" t="str">
        <f>VLOOKUP(Sales[[#This Row],[Product ID]],Products[[#Headers],[#Data],[Product ID]:[Category]],3,)</f>
        <v>Office Supplies</v>
      </c>
      <c r="Q235" s="13">
        <f>VLOOKUP(Sales[[#This Row],[Product ID]],Products[[#Headers],[#Data],[Product ID]:[Unit Price]],4,FALSE)</f>
        <v>31.9</v>
      </c>
      <c r="R235" s="14">
        <f>VLOOKUP(Sales[[#This Row],[Product ID]],Products[[#Headers],[#Data]],5,FALSE)</f>
        <v>25</v>
      </c>
      <c r="S235" s="13">
        <f>Sales[[#This Row],[Quantity]]*Sales[[#This Row],[Unit Price]]</f>
        <v>1148.3999999999999</v>
      </c>
      <c r="T235" s="14">
        <f>Sales[[#This Row],[Quantity]]*Sales[[#This Row],[Unit Cost]]</f>
        <v>900</v>
      </c>
      <c r="U235" s="13">
        <f>Sales[[#This Row],[Total Sales]]-Sales[[#This Row],[Total Cost]]</f>
        <v>248.39999999999986</v>
      </c>
    </row>
    <row r="236" spans="1:21" x14ac:dyDescent="0.25">
      <c r="A236" t="s">
        <v>244</v>
      </c>
      <c r="B236" s="2">
        <v>44036</v>
      </c>
      <c r="C236" s="2" t="str">
        <f t="shared" si="6"/>
        <v>Friday</v>
      </c>
      <c r="D236" s="2" t="str">
        <f t="shared" si="7"/>
        <v>July</v>
      </c>
      <c r="E236" s="3">
        <v>0.54602844434172693</v>
      </c>
      <c r="F236" t="s">
        <v>2031</v>
      </c>
      <c r="G236" t="s">
        <v>2243</v>
      </c>
      <c r="H236" t="s">
        <v>1011</v>
      </c>
      <c r="I236" s="1" t="s">
        <v>2568</v>
      </c>
      <c r="J236" s="1" t="s">
        <v>2568</v>
      </c>
      <c r="K236" s="1" t="s">
        <v>2549</v>
      </c>
      <c r="L236" s="1" t="s">
        <v>1014</v>
      </c>
      <c r="M236">
        <v>13019</v>
      </c>
      <c r="N236">
        <v>100</v>
      </c>
      <c r="O236" s="1" t="str">
        <f>VLOOKUP(Sales[[#This Row],[Product ID]],Products[[#Headers],[#Data],[Product ID]:[Product Name]],2,FALSE)</f>
        <v>Eldon Stackable Tray, Side-Load, Legal, Smoke</v>
      </c>
      <c r="P236" s="1" t="str">
        <f>VLOOKUP(Sales[[#This Row],[Product ID]],Products[[#Headers],[#Data],[Product ID]:[Category]],3,)</f>
        <v>Furniture</v>
      </c>
      <c r="Q236" s="13">
        <f>VLOOKUP(Sales[[#This Row],[Product ID]],Products[[#Headers],[#Data],[Product ID]:[Unit Price]],4,FALSE)</f>
        <v>45.58</v>
      </c>
      <c r="R236" s="14">
        <f>VLOOKUP(Sales[[#This Row],[Product ID]],Products[[#Headers],[#Data]],5,FALSE)</f>
        <v>27</v>
      </c>
      <c r="S236" s="13">
        <f>Sales[[#This Row],[Quantity]]*Sales[[#This Row],[Unit Price]]</f>
        <v>4558</v>
      </c>
      <c r="T236" s="14">
        <f>Sales[[#This Row],[Quantity]]*Sales[[#This Row],[Unit Cost]]</f>
        <v>2700</v>
      </c>
      <c r="U236" s="13">
        <f>Sales[[#This Row],[Total Sales]]-Sales[[#This Row],[Total Cost]]</f>
        <v>1858</v>
      </c>
    </row>
    <row r="237" spans="1:21" x14ac:dyDescent="0.25">
      <c r="A237" t="s">
        <v>245</v>
      </c>
      <c r="B237" s="2">
        <v>44089</v>
      </c>
      <c r="C237" s="2" t="str">
        <f t="shared" si="6"/>
        <v>Tuesday</v>
      </c>
      <c r="D237" s="2" t="str">
        <f t="shared" si="7"/>
        <v>September</v>
      </c>
      <c r="E237" s="3">
        <v>0.59153479929280195</v>
      </c>
      <c r="F237" t="s">
        <v>2071</v>
      </c>
      <c r="G237" t="s">
        <v>2283</v>
      </c>
      <c r="H237" t="s">
        <v>1011</v>
      </c>
      <c r="I237" s="1" t="s">
        <v>2569</v>
      </c>
      <c r="J237" s="1" t="s">
        <v>2569</v>
      </c>
      <c r="K237" s="1" t="s">
        <v>2549</v>
      </c>
      <c r="L237" s="1" t="s">
        <v>1014</v>
      </c>
      <c r="M237">
        <v>12789</v>
      </c>
      <c r="N237">
        <v>31</v>
      </c>
      <c r="O237" s="1" t="str">
        <f>VLOOKUP(Sales[[#This Row],[Product ID]],Products[[#Headers],[#Data],[Product ID]:[Product Name]],2,FALSE)</f>
        <v>Bush Mission Pointe Library</v>
      </c>
      <c r="P237" s="1" t="str">
        <f>VLOOKUP(Sales[[#This Row],[Product ID]],Products[[#Headers],[#Data],[Product ID]:[Category]],3,)</f>
        <v>Furniture</v>
      </c>
      <c r="Q237" s="13">
        <f>VLOOKUP(Sales[[#This Row],[Product ID]],Products[[#Headers],[#Data],[Product ID]:[Unit Price]],4,FALSE)</f>
        <v>15.69</v>
      </c>
      <c r="R237" s="14">
        <f>VLOOKUP(Sales[[#This Row],[Product ID]],Products[[#Headers],[#Data]],5,FALSE)</f>
        <v>9</v>
      </c>
      <c r="S237" s="13">
        <f>Sales[[#This Row],[Quantity]]*Sales[[#This Row],[Unit Price]]</f>
        <v>486.39</v>
      </c>
      <c r="T237" s="14">
        <f>Sales[[#This Row],[Quantity]]*Sales[[#This Row],[Unit Cost]]</f>
        <v>279</v>
      </c>
      <c r="U237" s="13">
        <f>Sales[[#This Row],[Total Sales]]-Sales[[#This Row],[Total Cost]]</f>
        <v>207.39</v>
      </c>
    </row>
    <row r="238" spans="1:21" x14ac:dyDescent="0.25">
      <c r="A238" t="s">
        <v>246</v>
      </c>
      <c r="B238" s="2">
        <v>44044</v>
      </c>
      <c r="C238" s="2" t="str">
        <f t="shared" si="6"/>
        <v>Saturday</v>
      </c>
      <c r="D238" s="2" t="str">
        <f t="shared" si="7"/>
        <v>August</v>
      </c>
      <c r="E238" s="3">
        <v>0.38743641632542991</v>
      </c>
      <c r="F238" t="s">
        <v>2089</v>
      </c>
      <c r="G238" t="s">
        <v>2301</v>
      </c>
      <c r="H238" t="s">
        <v>1010</v>
      </c>
      <c r="I238" s="1" t="s">
        <v>2570</v>
      </c>
      <c r="J238" s="1" t="s">
        <v>2570</v>
      </c>
      <c r="K238" s="1" t="s">
        <v>2549</v>
      </c>
      <c r="L238" s="1" t="s">
        <v>1013</v>
      </c>
      <c r="M238">
        <v>12228</v>
      </c>
      <c r="N238">
        <v>83</v>
      </c>
      <c r="O238" s="1" t="str">
        <f>VLOOKUP(Sales[[#This Row],[Product ID]],Products[[#Headers],[#Data],[Product ID]:[Product Name]],2,FALSE)</f>
        <v>Diprotaine</v>
      </c>
      <c r="P238" s="1" t="str">
        <f>VLOOKUP(Sales[[#This Row],[Product ID]],Products[[#Headers],[#Data],[Product ID]:[Category]],3,)</f>
        <v>Antiseptics</v>
      </c>
      <c r="Q238" s="13">
        <f>VLOOKUP(Sales[[#This Row],[Product ID]],Products[[#Headers],[#Data],[Product ID]:[Unit Price]],4,FALSE)</f>
        <v>89.75</v>
      </c>
      <c r="R238" s="14">
        <f>VLOOKUP(Sales[[#This Row],[Product ID]],Products[[#Headers],[#Data]],5,FALSE)</f>
        <v>58</v>
      </c>
      <c r="S238" s="13">
        <f>Sales[[#This Row],[Quantity]]*Sales[[#This Row],[Unit Price]]</f>
        <v>7449.25</v>
      </c>
      <c r="T238" s="14">
        <f>Sales[[#This Row],[Quantity]]*Sales[[#This Row],[Unit Cost]]</f>
        <v>4814</v>
      </c>
      <c r="U238" s="13">
        <f>Sales[[#This Row],[Total Sales]]-Sales[[#This Row],[Total Cost]]</f>
        <v>2635.25</v>
      </c>
    </row>
    <row r="239" spans="1:21" x14ac:dyDescent="0.25">
      <c r="A239" t="s">
        <v>247</v>
      </c>
      <c r="B239" s="2">
        <v>44176</v>
      </c>
      <c r="C239" s="2" t="str">
        <f t="shared" si="6"/>
        <v>Friday</v>
      </c>
      <c r="D239" s="2" t="str">
        <f t="shared" si="7"/>
        <v>December</v>
      </c>
      <c r="E239" s="3">
        <v>0.32017841555107829</v>
      </c>
      <c r="F239" t="s">
        <v>2068</v>
      </c>
      <c r="G239" t="s">
        <v>2280</v>
      </c>
      <c r="H239" t="s">
        <v>1010</v>
      </c>
      <c r="I239" s="1" t="s">
        <v>2571</v>
      </c>
      <c r="J239" s="1" t="s">
        <v>2571</v>
      </c>
      <c r="K239" s="1" t="s">
        <v>2549</v>
      </c>
      <c r="L239" s="1" t="s">
        <v>1012</v>
      </c>
      <c r="M239">
        <v>13099</v>
      </c>
      <c r="N239">
        <v>13</v>
      </c>
      <c r="O239" s="1" t="str">
        <f>VLOOKUP(Sales[[#This Row],[Product ID]],Products[[#Headers],[#Data],[Product ID]:[Product Name]],2,FALSE)</f>
        <v>Sanford Prismacolor Professional Thick Lead Art Pencils, 36-Color Set</v>
      </c>
      <c r="P239" s="1" t="str">
        <f>VLOOKUP(Sales[[#This Row],[Product ID]],Products[[#Headers],[#Data],[Product ID]:[Category]],3,)</f>
        <v>Office Supplies</v>
      </c>
      <c r="Q239" s="13">
        <f>VLOOKUP(Sales[[#This Row],[Product ID]],Products[[#Headers],[#Data],[Product ID]:[Unit Price]],4,FALSE)</f>
        <v>38.270000000000003</v>
      </c>
      <c r="R239" s="14">
        <f>VLOOKUP(Sales[[#This Row],[Product ID]],Products[[#Headers],[#Data]],5,FALSE)</f>
        <v>32</v>
      </c>
      <c r="S239" s="13">
        <f>Sales[[#This Row],[Quantity]]*Sales[[#This Row],[Unit Price]]</f>
        <v>497.51000000000005</v>
      </c>
      <c r="T239" s="14">
        <f>Sales[[#This Row],[Quantity]]*Sales[[#This Row],[Unit Cost]]</f>
        <v>416</v>
      </c>
      <c r="U239" s="13">
        <f>Sales[[#This Row],[Total Sales]]-Sales[[#This Row],[Total Cost]]</f>
        <v>81.510000000000048</v>
      </c>
    </row>
    <row r="240" spans="1:21" x14ac:dyDescent="0.25">
      <c r="A240" t="s">
        <v>248</v>
      </c>
      <c r="B240" s="2">
        <v>44116</v>
      </c>
      <c r="C240" s="2" t="str">
        <f t="shared" si="6"/>
        <v>Monday</v>
      </c>
      <c r="D240" s="2" t="str">
        <f t="shared" si="7"/>
        <v>October</v>
      </c>
      <c r="E240" s="3">
        <v>0.32808873058392218</v>
      </c>
      <c r="F240" t="s">
        <v>2042</v>
      </c>
      <c r="G240" t="s">
        <v>2254</v>
      </c>
      <c r="H240" t="s">
        <v>1011</v>
      </c>
      <c r="I240" s="1" t="s">
        <v>2572</v>
      </c>
      <c r="J240" s="1" t="s">
        <v>2572</v>
      </c>
      <c r="K240" s="1" t="s">
        <v>2549</v>
      </c>
      <c r="L240" s="1" t="s">
        <v>1012</v>
      </c>
      <c r="M240">
        <v>12781</v>
      </c>
      <c r="N240">
        <v>88</v>
      </c>
      <c r="O240" s="1" t="str">
        <f>VLOOKUP(Sales[[#This Row],[Product ID]],Products[[#Headers],[#Data],[Product ID]:[Product Name]],2,FALSE)</f>
        <v>Hon 4700 Series Mobuis Mid-Back Task Chairs with Adjustable Arms</v>
      </c>
      <c r="P240" s="1" t="str">
        <f>VLOOKUP(Sales[[#This Row],[Product ID]],Products[[#Headers],[#Data],[Product ID]:[Category]],3,)</f>
        <v>Furniture</v>
      </c>
      <c r="Q240" s="13">
        <f>VLOOKUP(Sales[[#This Row],[Product ID]],Products[[#Headers],[#Data],[Product ID]:[Unit Price]],4,FALSE)</f>
        <v>33.630000000000003</v>
      </c>
      <c r="R240" s="14">
        <f>VLOOKUP(Sales[[#This Row],[Product ID]],Products[[#Headers],[#Data]],5,FALSE)</f>
        <v>22</v>
      </c>
      <c r="S240" s="13">
        <f>Sales[[#This Row],[Quantity]]*Sales[[#This Row],[Unit Price]]</f>
        <v>2959.44</v>
      </c>
      <c r="T240" s="14">
        <f>Sales[[#This Row],[Quantity]]*Sales[[#This Row],[Unit Cost]]</f>
        <v>1936</v>
      </c>
      <c r="U240" s="13">
        <f>Sales[[#This Row],[Total Sales]]-Sales[[#This Row],[Total Cost]]</f>
        <v>1023.44</v>
      </c>
    </row>
    <row r="241" spans="1:21" x14ac:dyDescent="0.25">
      <c r="A241" t="s">
        <v>249</v>
      </c>
      <c r="B241" s="2">
        <v>44061</v>
      </c>
      <c r="C241" s="2" t="str">
        <f t="shared" si="6"/>
        <v>Tuesday</v>
      </c>
      <c r="D241" s="2" t="str">
        <f t="shared" si="7"/>
        <v>August</v>
      </c>
      <c r="E241" s="3">
        <v>0.74897297981777622</v>
      </c>
      <c r="F241" t="s">
        <v>2134</v>
      </c>
      <c r="G241" t="s">
        <v>2346</v>
      </c>
      <c r="H241" t="s">
        <v>1011</v>
      </c>
      <c r="I241" s="1" t="s">
        <v>2560</v>
      </c>
      <c r="J241" s="1" t="s">
        <v>2560</v>
      </c>
      <c r="K241" s="1" t="s">
        <v>2549</v>
      </c>
      <c r="L241" s="1" t="s">
        <v>1012</v>
      </c>
      <c r="M241">
        <v>12364</v>
      </c>
      <c r="N241">
        <v>73</v>
      </c>
      <c r="O241" s="1" t="str">
        <f>VLOOKUP(Sales[[#This Row],[Product ID]],Products[[#Headers],[#Data],[Product ID]:[Product Name]],2,FALSE)</f>
        <v>Victomax</v>
      </c>
      <c r="P241" s="1" t="str">
        <f>VLOOKUP(Sales[[#This Row],[Product ID]],Products[[#Headers],[#Data],[Product ID]:[Category]],3,)</f>
        <v>Analgesics</v>
      </c>
      <c r="Q241" s="13">
        <f>VLOOKUP(Sales[[#This Row],[Product ID]],Products[[#Headers],[#Data],[Product ID]:[Unit Price]],4,FALSE)</f>
        <v>81.37</v>
      </c>
      <c r="R241" s="14">
        <f>VLOOKUP(Sales[[#This Row],[Product ID]],Products[[#Headers],[#Data]],5,FALSE)</f>
        <v>73</v>
      </c>
      <c r="S241" s="13">
        <f>Sales[[#This Row],[Quantity]]*Sales[[#This Row],[Unit Price]]</f>
        <v>5940.01</v>
      </c>
      <c r="T241" s="14">
        <f>Sales[[#This Row],[Quantity]]*Sales[[#This Row],[Unit Cost]]</f>
        <v>5329</v>
      </c>
      <c r="U241" s="13">
        <f>Sales[[#This Row],[Total Sales]]-Sales[[#This Row],[Total Cost]]</f>
        <v>611.01000000000022</v>
      </c>
    </row>
    <row r="242" spans="1:21" x14ac:dyDescent="0.25">
      <c r="A242" t="s">
        <v>250</v>
      </c>
      <c r="B242" s="2">
        <v>44341</v>
      </c>
      <c r="C242" s="2" t="str">
        <f t="shared" si="6"/>
        <v>Tuesday</v>
      </c>
      <c r="D242" s="2" t="str">
        <f t="shared" si="7"/>
        <v>May</v>
      </c>
      <c r="E242" s="3">
        <v>0.19608751590609341</v>
      </c>
      <c r="F242" t="s">
        <v>2163</v>
      </c>
      <c r="G242" t="s">
        <v>2375</v>
      </c>
      <c r="H242" t="s">
        <v>1010</v>
      </c>
      <c r="I242" s="1" t="s">
        <v>2573</v>
      </c>
      <c r="J242" s="1" t="s">
        <v>2573</v>
      </c>
      <c r="K242" s="1" t="s">
        <v>2549</v>
      </c>
      <c r="L242" s="1" t="s">
        <v>1012</v>
      </c>
      <c r="M242">
        <v>12204</v>
      </c>
      <c r="N242">
        <v>18</v>
      </c>
      <c r="O242" s="1" t="str">
        <f>VLOOKUP(Sales[[#This Row],[Product ID]],Products[[#Headers],[#Data],[Product ID]:[Product Name]],2,FALSE)</f>
        <v>Choriotrisin</v>
      </c>
      <c r="P242" s="1" t="str">
        <f>VLOOKUP(Sales[[#This Row],[Product ID]],Products[[#Headers],[#Data],[Product ID]:[Category]],3,)</f>
        <v>Antibiotics</v>
      </c>
      <c r="Q242" s="13">
        <f>VLOOKUP(Sales[[#This Row],[Product ID]],Products[[#Headers],[#Data],[Product ID]:[Unit Price]],4,FALSE)</f>
        <v>89.48</v>
      </c>
      <c r="R242" s="14">
        <f>VLOOKUP(Sales[[#This Row],[Product ID]],Products[[#Headers],[#Data]],5,FALSE)</f>
        <v>51</v>
      </c>
      <c r="S242" s="13">
        <f>Sales[[#This Row],[Quantity]]*Sales[[#This Row],[Unit Price]]</f>
        <v>1610.64</v>
      </c>
      <c r="T242" s="14">
        <f>Sales[[#This Row],[Quantity]]*Sales[[#This Row],[Unit Cost]]</f>
        <v>918</v>
      </c>
      <c r="U242" s="13">
        <f>Sales[[#This Row],[Total Sales]]-Sales[[#This Row],[Total Cost]]</f>
        <v>692.6400000000001</v>
      </c>
    </row>
    <row r="243" spans="1:21" x14ac:dyDescent="0.25">
      <c r="A243" t="s">
        <v>251</v>
      </c>
      <c r="B243" s="2">
        <v>44297</v>
      </c>
      <c r="C243" s="2" t="str">
        <f t="shared" si="6"/>
        <v>Sunday</v>
      </c>
      <c r="D243" s="2" t="str">
        <f t="shared" si="7"/>
        <v>April</v>
      </c>
      <c r="E243" s="3">
        <v>0.41017006806591638</v>
      </c>
      <c r="F243" t="s">
        <v>2147</v>
      </c>
      <c r="G243" t="s">
        <v>2359</v>
      </c>
      <c r="H243" t="s">
        <v>1011</v>
      </c>
      <c r="I243" s="1" t="s">
        <v>2570</v>
      </c>
      <c r="J243" s="1" t="s">
        <v>2570</v>
      </c>
      <c r="K243" s="1" t="s">
        <v>2549</v>
      </c>
      <c r="L243" s="1" t="s">
        <v>1012</v>
      </c>
      <c r="M243">
        <v>12564</v>
      </c>
      <c r="N243">
        <v>89</v>
      </c>
      <c r="O243" s="1" t="str">
        <f>VLOOKUP(Sales[[#This Row],[Product ID]],Products[[#Headers],[#Data],[Product ID]:[Product Name]],2,FALSE)</f>
        <v>Bravo II Megaboss 12-Amp Hard Body Upright, Replacement Belts, 2 Belts per Pack</v>
      </c>
      <c r="P243" s="1" t="str">
        <f>VLOOKUP(Sales[[#This Row],[Product ID]],Products[[#Headers],[#Data],[Product ID]:[Category]],3,)</f>
        <v>Office Supplies</v>
      </c>
      <c r="Q243" s="13">
        <f>VLOOKUP(Sales[[#This Row],[Product ID]],Products[[#Headers],[#Data],[Product ID]:[Unit Price]],4,FALSE)</f>
        <v>69.08</v>
      </c>
      <c r="R243" s="14">
        <f>VLOOKUP(Sales[[#This Row],[Product ID]],Products[[#Headers],[#Data]],5,FALSE)</f>
        <v>63</v>
      </c>
      <c r="S243" s="13">
        <f>Sales[[#This Row],[Quantity]]*Sales[[#This Row],[Unit Price]]</f>
        <v>6148.12</v>
      </c>
      <c r="T243" s="14">
        <f>Sales[[#This Row],[Quantity]]*Sales[[#This Row],[Unit Cost]]</f>
        <v>5607</v>
      </c>
      <c r="U243" s="13">
        <f>Sales[[#This Row],[Total Sales]]-Sales[[#This Row],[Total Cost]]</f>
        <v>541.11999999999989</v>
      </c>
    </row>
    <row r="244" spans="1:21" x14ac:dyDescent="0.25">
      <c r="A244" t="s">
        <v>252</v>
      </c>
      <c r="B244" s="2">
        <v>44038</v>
      </c>
      <c r="C244" s="2" t="str">
        <f t="shared" si="6"/>
        <v>Sunday</v>
      </c>
      <c r="D244" s="2" t="str">
        <f t="shared" si="7"/>
        <v>July</v>
      </c>
      <c r="E244" s="3">
        <v>0.67856755023349646</v>
      </c>
      <c r="F244" t="s">
        <v>2035</v>
      </c>
      <c r="G244" t="s">
        <v>2247</v>
      </c>
      <c r="H244" t="s">
        <v>1011</v>
      </c>
      <c r="I244" s="1" t="s">
        <v>2550</v>
      </c>
      <c r="J244" s="1" t="s">
        <v>2550</v>
      </c>
      <c r="K244" s="1" t="s">
        <v>2549</v>
      </c>
      <c r="L244" s="1" t="s">
        <v>1012</v>
      </c>
      <c r="M244">
        <v>12997</v>
      </c>
      <c r="N244">
        <v>22</v>
      </c>
      <c r="O244" s="1" t="str">
        <f>VLOOKUP(Sales[[#This Row],[Product ID]],Products[[#Headers],[#Data],[Product ID]:[Product Name]],2,FALSE)</f>
        <v>Hon 4070 Series Pagoda Round Back Stacking Chairs</v>
      </c>
      <c r="P244" s="1" t="str">
        <f>VLOOKUP(Sales[[#This Row],[Product ID]],Products[[#Headers],[#Data],[Product ID]:[Category]],3,)</f>
        <v>Furniture</v>
      </c>
      <c r="Q244" s="13">
        <f>VLOOKUP(Sales[[#This Row],[Product ID]],Products[[#Headers],[#Data],[Product ID]:[Unit Price]],4,FALSE)</f>
        <v>51.07</v>
      </c>
      <c r="R244" s="14">
        <f>VLOOKUP(Sales[[#This Row],[Product ID]],Products[[#Headers],[#Data]],5,FALSE)</f>
        <v>40</v>
      </c>
      <c r="S244" s="13">
        <f>Sales[[#This Row],[Quantity]]*Sales[[#This Row],[Unit Price]]</f>
        <v>1123.54</v>
      </c>
      <c r="T244" s="14">
        <f>Sales[[#This Row],[Quantity]]*Sales[[#This Row],[Unit Cost]]</f>
        <v>880</v>
      </c>
      <c r="U244" s="13">
        <f>Sales[[#This Row],[Total Sales]]-Sales[[#This Row],[Total Cost]]</f>
        <v>243.53999999999996</v>
      </c>
    </row>
    <row r="245" spans="1:21" x14ac:dyDescent="0.25">
      <c r="A245" t="s">
        <v>253</v>
      </c>
      <c r="B245" s="2">
        <v>44230</v>
      </c>
      <c r="C245" s="2" t="str">
        <f t="shared" si="6"/>
        <v>Wednesday</v>
      </c>
      <c r="D245" s="2" t="str">
        <f t="shared" si="7"/>
        <v>February</v>
      </c>
      <c r="E245" s="3">
        <v>0.19410742996673391</v>
      </c>
      <c r="F245" t="s">
        <v>2090</v>
      </c>
      <c r="G245" t="s">
        <v>2302</v>
      </c>
      <c r="H245" t="s">
        <v>1011</v>
      </c>
      <c r="I245" s="1" t="s">
        <v>2574</v>
      </c>
      <c r="J245" s="1" t="s">
        <v>2574</v>
      </c>
      <c r="K245" s="1" t="s">
        <v>2549</v>
      </c>
      <c r="L245" s="1" t="s">
        <v>1012</v>
      </c>
      <c r="M245">
        <v>13012</v>
      </c>
      <c r="N245">
        <v>56</v>
      </c>
      <c r="O245" s="1" t="str">
        <f>VLOOKUP(Sales[[#This Row],[Product ID]],Products[[#Headers],[#Data],[Product ID]:[Product Name]],2,FALSE)</f>
        <v>Cisco Unified IP Phone 7945G VoIP phone</v>
      </c>
      <c r="P245" s="1" t="str">
        <f>VLOOKUP(Sales[[#This Row],[Product ID]],Products[[#Headers],[#Data],[Product ID]:[Category]],3,)</f>
        <v>Technology</v>
      </c>
      <c r="Q245" s="13">
        <f>VLOOKUP(Sales[[#This Row],[Product ID]],Products[[#Headers],[#Data],[Product ID]:[Unit Price]],4,FALSE)</f>
        <v>90.02</v>
      </c>
      <c r="R245" s="14">
        <f>VLOOKUP(Sales[[#This Row],[Product ID]],Products[[#Headers],[#Data]],5,FALSE)</f>
        <v>61</v>
      </c>
      <c r="S245" s="13">
        <f>Sales[[#This Row],[Quantity]]*Sales[[#This Row],[Unit Price]]</f>
        <v>5041.12</v>
      </c>
      <c r="T245" s="14">
        <f>Sales[[#This Row],[Quantity]]*Sales[[#This Row],[Unit Cost]]</f>
        <v>3416</v>
      </c>
      <c r="U245" s="13">
        <f>Sales[[#This Row],[Total Sales]]-Sales[[#This Row],[Total Cost]]</f>
        <v>1625.12</v>
      </c>
    </row>
    <row r="246" spans="1:21" x14ac:dyDescent="0.25">
      <c r="A246" t="s">
        <v>254</v>
      </c>
      <c r="B246" s="2">
        <v>44248</v>
      </c>
      <c r="C246" s="2" t="str">
        <f t="shared" si="6"/>
        <v>Sunday</v>
      </c>
      <c r="D246" s="2" t="str">
        <f t="shared" si="7"/>
        <v>February</v>
      </c>
      <c r="E246" s="3">
        <v>0.55005341733865809</v>
      </c>
      <c r="F246" t="s">
        <v>2153</v>
      </c>
      <c r="G246" t="s">
        <v>2365</v>
      </c>
      <c r="H246" t="s">
        <v>1011</v>
      </c>
      <c r="I246" s="1" t="s">
        <v>2564</v>
      </c>
      <c r="J246" s="1" t="s">
        <v>2564</v>
      </c>
      <c r="K246" s="1" t="s">
        <v>2549</v>
      </c>
      <c r="L246" s="1" t="s">
        <v>1014</v>
      </c>
      <c r="M246">
        <v>12341</v>
      </c>
      <c r="N246">
        <v>48</v>
      </c>
      <c r="O246" s="1" t="str">
        <f>VLOOKUP(Sales[[#This Row],[Product ID]],Products[[#Headers],[#Data],[Product ID]:[Product Name]],2,FALSE)</f>
        <v>Symdocet</v>
      </c>
      <c r="P246" s="1" t="str">
        <f>VLOOKUP(Sales[[#This Row],[Product ID]],Products[[#Headers],[#Data],[Product ID]:[Category]],3,)</f>
        <v>Antipiretics</v>
      </c>
      <c r="Q246" s="13">
        <f>VLOOKUP(Sales[[#This Row],[Product ID]],Products[[#Headers],[#Data],[Product ID]:[Unit Price]],4,FALSE)</f>
        <v>28.53</v>
      </c>
      <c r="R246" s="14">
        <f>VLOOKUP(Sales[[#This Row],[Product ID]],Products[[#Headers],[#Data]],5,FALSE)</f>
        <v>27</v>
      </c>
      <c r="S246" s="13">
        <f>Sales[[#This Row],[Quantity]]*Sales[[#This Row],[Unit Price]]</f>
        <v>1369.44</v>
      </c>
      <c r="T246" s="14">
        <f>Sales[[#This Row],[Quantity]]*Sales[[#This Row],[Unit Cost]]</f>
        <v>1296</v>
      </c>
      <c r="U246" s="13">
        <f>Sales[[#This Row],[Total Sales]]-Sales[[#This Row],[Total Cost]]</f>
        <v>73.440000000000055</v>
      </c>
    </row>
    <row r="247" spans="1:21" x14ac:dyDescent="0.25">
      <c r="A247" t="s">
        <v>255</v>
      </c>
      <c r="B247" s="2">
        <v>44115</v>
      </c>
      <c r="C247" s="2" t="str">
        <f t="shared" si="6"/>
        <v>Sunday</v>
      </c>
      <c r="D247" s="2" t="str">
        <f t="shared" si="7"/>
        <v>October</v>
      </c>
      <c r="E247" s="3">
        <v>0.25890678090525676</v>
      </c>
      <c r="F247" t="s">
        <v>2152</v>
      </c>
      <c r="G247" t="s">
        <v>2364</v>
      </c>
      <c r="H247" t="s">
        <v>1011</v>
      </c>
      <c r="I247" s="1" t="s">
        <v>2556</v>
      </c>
      <c r="J247" s="1" t="s">
        <v>2556</v>
      </c>
      <c r="K247" s="1" t="s">
        <v>2549</v>
      </c>
      <c r="L247" s="1" t="s">
        <v>1014</v>
      </c>
      <c r="M247">
        <v>12485</v>
      </c>
      <c r="N247">
        <v>29</v>
      </c>
      <c r="O247" s="1" t="str">
        <f>VLOOKUP(Sales[[#This Row],[Product ID]],Products[[#Headers],[#Data],[Product ID]:[Product Name]],2,FALSE)</f>
        <v>Redi-Strip #10 Envelopes, 4 1/8 x 9 1/2</v>
      </c>
      <c r="P247" s="1" t="str">
        <f>VLOOKUP(Sales[[#This Row],[Product ID]],Products[[#Headers],[#Data],[Product ID]:[Category]],3,)</f>
        <v>Office Supplies</v>
      </c>
      <c r="Q247" s="13">
        <f>VLOOKUP(Sales[[#This Row],[Product ID]],Products[[#Headers],[#Data],[Product ID]:[Unit Price]],4,FALSE)</f>
        <v>51.69</v>
      </c>
      <c r="R247" s="14">
        <f>VLOOKUP(Sales[[#This Row],[Product ID]],Products[[#Headers],[#Data]],5,FALSE)</f>
        <v>21</v>
      </c>
      <c r="S247" s="13">
        <f>Sales[[#This Row],[Quantity]]*Sales[[#This Row],[Unit Price]]</f>
        <v>1499.01</v>
      </c>
      <c r="T247" s="14">
        <f>Sales[[#This Row],[Quantity]]*Sales[[#This Row],[Unit Cost]]</f>
        <v>609</v>
      </c>
      <c r="U247" s="13">
        <f>Sales[[#This Row],[Total Sales]]-Sales[[#This Row],[Total Cost]]</f>
        <v>890.01</v>
      </c>
    </row>
    <row r="248" spans="1:21" x14ac:dyDescent="0.25">
      <c r="A248" t="s">
        <v>256</v>
      </c>
      <c r="B248" s="2">
        <v>44188</v>
      </c>
      <c r="C248" s="2" t="str">
        <f t="shared" si="6"/>
        <v>Wednesday</v>
      </c>
      <c r="D248" s="2" t="str">
        <f t="shared" si="7"/>
        <v>December</v>
      </c>
      <c r="E248" s="3">
        <v>0.85368781423055762</v>
      </c>
      <c r="F248" t="s">
        <v>2056</v>
      </c>
      <c r="G248" t="s">
        <v>2268</v>
      </c>
      <c r="H248" t="s">
        <v>1011</v>
      </c>
      <c r="I248" s="1" t="s">
        <v>2575</v>
      </c>
      <c r="J248" s="1" t="s">
        <v>2575</v>
      </c>
      <c r="K248" s="1" t="s">
        <v>2549</v>
      </c>
      <c r="L248" s="1" t="s">
        <v>1014</v>
      </c>
      <c r="M248">
        <v>12480</v>
      </c>
      <c r="N248">
        <v>20</v>
      </c>
      <c r="O248" s="1" t="str">
        <f>VLOOKUP(Sales[[#This Row],[Product ID]],Products[[#Headers],[#Data],[Product ID]:[Product Name]],2,FALSE)</f>
        <v>Logitech Gaming G510s - Keyboard</v>
      </c>
      <c r="P248" s="1" t="str">
        <f>VLOOKUP(Sales[[#This Row],[Product ID]],Products[[#Headers],[#Data],[Product ID]:[Category]],3,)</f>
        <v>Technology</v>
      </c>
      <c r="Q248" s="13">
        <f>VLOOKUP(Sales[[#This Row],[Product ID]],Products[[#Headers],[#Data],[Product ID]:[Unit Price]],4,FALSE)</f>
        <v>71.95</v>
      </c>
      <c r="R248" s="14">
        <f>VLOOKUP(Sales[[#This Row],[Product ID]],Products[[#Headers],[#Data]],5,FALSE)</f>
        <v>53</v>
      </c>
      <c r="S248" s="13">
        <f>Sales[[#This Row],[Quantity]]*Sales[[#This Row],[Unit Price]]</f>
        <v>1439</v>
      </c>
      <c r="T248" s="14">
        <f>Sales[[#This Row],[Quantity]]*Sales[[#This Row],[Unit Cost]]</f>
        <v>1060</v>
      </c>
      <c r="U248" s="13">
        <f>Sales[[#This Row],[Total Sales]]-Sales[[#This Row],[Total Cost]]</f>
        <v>379</v>
      </c>
    </row>
    <row r="249" spans="1:21" x14ac:dyDescent="0.25">
      <c r="A249" t="s">
        <v>257</v>
      </c>
      <c r="B249" s="2">
        <v>44091</v>
      </c>
      <c r="C249" s="2" t="str">
        <f t="shared" si="6"/>
        <v>Thursday</v>
      </c>
      <c r="D249" s="2" t="str">
        <f t="shared" si="7"/>
        <v>September</v>
      </c>
      <c r="E249" s="3">
        <v>0.42706379599888178</v>
      </c>
      <c r="F249" t="s">
        <v>2149</v>
      </c>
      <c r="G249" t="s">
        <v>2361</v>
      </c>
      <c r="H249" t="s">
        <v>1010</v>
      </c>
      <c r="I249" s="1" t="s">
        <v>2576</v>
      </c>
      <c r="J249" s="1" t="s">
        <v>2576</v>
      </c>
      <c r="K249" s="1" t="s">
        <v>2549</v>
      </c>
      <c r="L249" s="1" t="s">
        <v>1014</v>
      </c>
      <c r="M249">
        <v>12237</v>
      </c>
      <c r="N249">
        <v>39</v>
      </c>
      <c r="O249" s="1" t="str">
        <f>VLOOKUP(Sales[[#This Row],[Product ID]],Products[[#Headers],[#Data],[Product ID]:[Product Name]],2,FALSE)</f>
        <v>Epzipitant</v>
      </c>
      <c r="P249" s="1" t="str">
        <f>VLOOKUP(Sales[[#This Row],[Product ID]],Products[[#Headers],[#Data],[Product ID]:[Category]],3,)</f>
        <v>Analgesics</v>
      </c>
      <c r="Q249" s="13">
        <f>VLOOKUP(Sales[[#This Row],[Product ID]],Products[[#Headers],[#Data],[Product ID]:[Unit Price]],4,FALSE)</f>
        <v>58.26</v>
      </c>
      <c r="R249" s="14">
        <f>VLOOKUP(Sales[[#This Row],[Product ID]],Products[[#Headers],[#Data]],5,FALSE)</f>
        <v>22</v>
      </c>
      <c r="S249" s="13">
        <f>Sales[[#This Row],[Quantity]]*Sales[[#This Row],[Unit Price]]</f>
        <v>2272.14</v>
      </c>
      <c r="T249" s="14">
        <f>Sales[[#This Row],[Quantity]]*Sales[[#This Row],[Unit Cost]]</f>
        <v>858</v>
      </c>
      <c r="U249" s="13">
        <f>Sales[[#This Row],[Total Sales]]-Sales[[#This Row],[Total Cost]]</f>
        <v>1414.1399999999999</v>
      </c>
    </row>
    <row r="250" spans="1:21" x14ac:dyDescent="0.25">
      <c r="A250" t="s">
        <v>258</v>
      </c>
      <c r="B250" s="2">
        <v>44198</v>
      </c>
      <c r="C250" s="2" t="str">
        <f t="shared" si="6"/>
        <v>Saturday</v>
      </c>
      <c r="D250" s="2" t="str">
        <f t="shared" si="7"/>
        <v>January</v>
      </c>
      <c r="E250" s="3">
        <v>0.32204708868004761</v>
      </c>
      <c r="F250" t="s">
        <v>2164</v>
      </c>
      <c r="G250" t="s">
        <v>2376</v>
      </c>
      <c r="H250" t="s">
        <v>1010</v>
      </c>
      <c r="I250" s="1" t="s">
        <v>2577</v>
      </c>
      <c r="J250" s="1" t="s">
        <v>2577</v>
      </c>
      <c r="K250" s="1" t="s">
        <v>2549</v>
      </c>
      <c r="L250" s="1" t="s">
        <v>1014</v>
      </c>
      <c r="M250">
        <v>12341</v>
      </c>
      <c r="N250">
        <v>73</v>
      </c>
      <c r="O250" s="1" t="str">
        <f>VLOOKUP(Sales[[#This Row],[Product ID]],Products[[#Headers],[#Data],[Product ID]:[Product Name]],2,FALSE)</f>
        <v>Symdocet</v>
      </c>
      <c r="P250" s="1" t="str">
        <f>VLOOKUP(Sales[[#This Row],[Product ID]],Products[[#Headers],[#Data],[Product ID]:[Category]],3,)</f>
        <v>Antipiretics</v>
      </c>
      <c r="Q250" s="13">
        <f>VLOOKUP(Sales[[#This Row],[Product ID]],Products[[#Headers],[#Data],[Product ID]:[Unit Price]],4,FALSE)</f>
        <v>28.53</v>
      </c>
      <c r="R250" s="14">
        <f>VLOOKUP(Sales[[#This Row],[Product ID]],Products[[#Headers],[#Data]],5,FALSE)</f>
        <v>27</v>
      </c>
      <c r="S250" s="13">
        <f>Sales[[#This Row],[Quantity]]*Sales[[#This Row],[Unit Price]]</f>
        <v>2082.69</v>
      </c>
      <c r="T250" s="14">
        <f>Sales[[#This Row],[Quantity]]*Sales[[#This Row],[Unit Cost]]</f>
        <v>1971</v>
      </c>
      <c r="U250" s="13">
        <f>Sales[[#This Row],[Total Sales]]-Sales[[#This Row],[Total Cost]]</f>
        <v>111.69000000000005</v>
      </c>
    </row>
    <row r="251" spans="1:21" x14ac:dyDescent="0.25">
      <c r="A251" t="s">
        <v>259</v>
      </c>
      <c r="B251" s="2">
        <v>44168</v>
      </c>
      <c r="C251" s="2" t="str">
        <f t="shared" si="6"/>
        <v>Thursday</v>
      </c>
      <c r="D251" s="2" t="str">
        <f t="shared" si="7"/>
        <v>December</v>
      </c>
      <c r="E251" s="3">
        <v>0.98239051209217676</v>
      </c>
      <c r="F251" t="s">
        <v>2105</v>
      </c>
      <c r="G251" t="s">
        <v>2317</v>
      </c>
      <c r="H251" t="s">
        <v>1011</v>
      </c>
      <c r="I251" s="1" t="s">
        <v>2578</v>
      </c>
      <c r="J251" s="1" t="s">
        <v>2578</v>
      </c>
      <c r="K251" s="1" t="s">
        <v>2549</v>
      </c>
      <c r="L251" s="1" t="s">
        <v>1012</v>
      </c>
      <c r="M251">
        <v>12613</v>
      </c>
      <c r="N251">
        <v>31</v>
      </c>
      <c r="O251" s="1" t="str">
        <f>VLOOKUP(Sales[[#This Row],[Product ID]],Products[[#Headers],[#Data],[Product ID]:[Product Name]],2,FALSE)</f>
        <v>Xerox WorkCentre 6505DN Laser Multifunction Printer</v>
      </c>
      <c r="P251" s="1" t="str">
        <f>VLOOKUP(Sales[[#This Row],[Product ID]],Products[[#Headers],[#Data],[Product ID]:[Category]],3,)</f>
        <v>Technology</v>
      </c>
      <c r="Q251" s="13">
        <f>VLOOKUP(Sales[[#This Row],[Product ID]],Products[[#Headers],[#Data],[Product ID]:[Unit Price]],4,FALSE)</f>
        <v>38.6</v>
      </c>
      <c r="R251" s="14">
        <f>VLOOKUP(Sales[[#This Row],[Product ID]],Products[[#Headers],[#Data]],5,FALSE)</f>
        <v>26</v>
      </c>
      <c r="S251" s="13">
        <f>Sales[[#This Row],[Quantity]]*Sales[[#This Row],[Unit Price]]</f>
        <v>1196.6000000000001</v>
      </c>
      <c r="T251" s="14">
        <f>Sales[[#This Row],[Quantity]]*Sales[[#This Row],[Unit Cost]]</f>
        <v>806</v>
      </c>
      <c r="U251" s="13">
        <f>Sales[[#This Row],[Total Sales]]-Sales[[#This Row],[Total Cost]]</f>
        <v>390.60000000000014</v>
      </c>
    </row>
    <row r="252" spans="1:21" x14ac:dyDescent="0.25">
      <c r="A252" t="s">
        <v>260</v>
      </c>
      <c r="B252" s="2">
        <v>44020</v>
      </c>
      <c r="C252" s="2" t="str">
        <f t="shared" si="6"/>
        <v>Wednesday</v>
      </c>
      <c r="D252" s="2" t="str">
        <f t="shared" si="7"/>
        <v>July</v>
      </c>
      <c r="E252" s="3">
        <v>0.66490908253066539</v>
      </c>
      <c r="F252" t="s">
        <v>2132</v>
      </c>
      <c r="G252" t="s">
        <v>2344</v>
      </c>
      <c r="H252" t="s">
        <v>1011</v>
      </c>
      <c r="I252" s="1" t="s">
        <v>2579</v>
      </c>
      <c r="J252" s="1" t="s">
        <v>2579</v>
      </c>
      <c r="K252" s="1" t="s">
        <v>2549</v>
      </c>
      <c r="L252" s="1" t="s">
        <v>1012</v>
      </c>
      <c r="M252">
        <v>12146</v>
      </c>
      <c r="N252">
        <v>28</v>
      </c>
      <c r="O252" s="1" t="str">
        <f>VLOOKUP(Sales[[#This Row],[Product ID]],Products[[#Headers],[#Data],[Product ID]:[Product Name]],2,FALSE)</f>
        <v>Adalatamine</v>
      </c>
      <c r="P252" s="1" t="str">
        <f>VLOOKUP(Sales[[#This Row],[Product ID]],Products[[#Headers],[#Data],[Product ID]:[Category]],3,)</f>
        <v>Antiseptics</v>
      </c>
      <c r="Q252" s="13">
        <f>VLOOKUP(Sales[[#This Row],[Product ID]],Products[[#Headers],[#Data],[Product ID]:[Unit Price]],4,FALSE)</f>
        <v>46.95</v>
      </c>
      <c r="R252" s="14">
        <f>VLOOKUP(Sales[[#This Row],[Product ID]],Products[[#Headers],[#Data]],5,FALSE)</f>
        <v>21</v>
      </c>
      <c r="S252" s="13">
        <f>Sales[[#This Row],[Quantity]]*Sales[[#This Row],[Unit Price]]</f>
        <v>1314.6000000000001</v>
      </c>
      <c r="T252" s="14">
        <f>Sales[[#This Row],[Quantity]]*Sales[[#This Row],[Unit Cost]]</f>
        <v>588</v>
      </c>
      <c r="U252" s="13">
        <f>Sales[[#This Row],[Total Sales]]-Sales[[#This Row],[Total Cost]]</f>
        <v>726.60000000000014</v>
      </c>
    </row>
    <row r="253" spans="1:21" x14ac:dyDescent="0.25">
      <c r="A253" t="s">
        <v>261</v>
      </c>
      <c r="B253" s="2">
        <v>44091</v>
      </c>
      <c r="C253" s="2" t="str">
        <f t="shared" si="6"/>
        <v>Thursday</v>
      </c>
      <c r="D253" s="2" t="str">
        <f t="shared" si="7"/>
        <v>September</v>
      </c>
      <c r="E253" s="3">
        <v>0.81009712304917769</v>
      </c>
      <c r="F253" t="s">
        <v>2096</v>
      </c>
      <c r="G253" t="s">
        <v>2308</v>
      </c>
      <c r="H253" t="s">
        <v>1011</v>
      </c>
      <c r="I253" s="1" t="s">
        <v>2580</v>
      </c>
      <c r="J253" s="1" t="s">
        <v>2580</v>
      </c>
      <c r="K253" s="1" t="s">
        <v>2549</v>
      </c>
      <c r="L253" s="1" t="s">
        <v>1012</v>
      </c>
      <c r="M253">
        <v>13026</v>
      </c>
      <c r="N253">
        <v>98</v>
      </c>
      <c r="O253" s="1" t="str">
        <f>VLOOKUP(Sales[[#This Row],[Product ID]],Products[[#Headers],[#Data],[Product ID]:[Product Name]],2,FALSE)</f>
        <v>Xerox 1968</v>
      </c>
      <c r="P253" s="1" t="str">
        <f>VLOOKUP(Sales[[#This Row],[Product ID]],Products[[#Headers],[#Data],[Product ID]:[Category]],3,)</f>
        <v>Office Supplies</v>
      </c>
      <c r="Q253" s="13">
        <f>VLOOKUP(Sales[[#This Row],[Product ID]],Products[[#Headers],[#Data],[Product ID]:[Unit Price]],4,FALSE)</f>
        <v>92.49</v>
      </c>
      <c r="R253" s="14">
        <f>VLOOKUP(Sales[[#This Row],[Product ID]],Products[[#Headers],[#Data]],5,FALSE)</f>
        <v>52</v>
      </c>
      <c r="S253" s="13">
        <f>Sales[[#This Row],[Quantity]]*Sales[[#This Row],[Unit Price]]</f>
        <v>9064.0199999999986</v>
      </c>
      <c r="T253" s="14">
        <f>Sales[[#This Row],[Quantity]]*Sales[[#This Row],[Unit Cost]]</f>
        <v>5096</v>
      </c>
      <c r="U253" s="13">
        <f>Sales[[#This Row],[Total Sales]]-Sales[[#This Row],[Total Cost]]</f>
        <v>3968.0199999999986</v>
      </c>
    </row>
    <row r="254" spans="1:21" x14ac:dyDescent="0.25">
      <c r="A254" t="s">
        <v>262</v>
      </c>
      <c r="B254" s="2">
        <v>44250</v>
      </c>
      <c r="C254" s="2" t="str">
        <f t="shared" si="6"/>
        <v>Tuesday</v>
      </c>
      <c r="D254" s="2" t="str">
        <f t="shared" si="7"/>
        <v>February</v>
      </c>
      <c r="E254" s="3">
        <v>0.12784005047708957</v>
      </c>
      <c r="F254" t="s">
        <v>2089</v>
      </c>
      <c r="G254" t="s">
        <v>2301</v>
      </c>
      <c r="H254" t="s">
        <v>1010</v>
      </c>
      <c r="I254" s="1" t="s">
        <v>2581</v>
      </c>
      <c r="J254" s="1" t="s">
        <v>2581</v>
      </c>
      <c r="K254" s="1" t="s">
        <v>2549</v>
      </c>
      <c r="L254" s="1" t="s">
        <v>1012</v>
      </c>
      <c r="M254">
        <v>12916</v>
      </c>
      <c r="N254">
        <v>31</v>
      </c>
      <c r="O254" s="1" t="str">
        <f>VLOOKUP(Sales[[#This Row],[Product ID]],Products[[#Headers],[#Data],[Product ID]:[Product Name]],2,FALSE)</f>
        <v>Premium Transparent Presentation Covers by GBC</v>
      </c>
      <c r="P254" s="1" t="str">
        <f>VLOOKUP(Sales[[#This Row],[Product ID]],Products[[#Headers],[#Data],[Product ID]:[Category]],3,)</f>
        <v>Office Supplies</v>
      </c>
      <c r="Q254" s="13">
        <f>VLOOKUP(Sales[[#This Row],[Product ID]],Products[[#Headers],[#Data],[Product ID]:[Unit Price]],4,FALSE)</f>
        <v>30.62</v>
      </c>
      <c r="R254" s="14">
        <f>VLOOKUP(Sales[[#This Row],[Product ID]],Products[[#Headers],[#Data]],5,FALSE)</f>
        <v>25</v>
      </c>
      <c r="S254" s="13">
        <f>Sales[[#This Row],[Quantity]]*Sales[[#This Row],[Unit Price]]</f>
        <v>949.22</v>
      </c>
      <c r="T254" s="14">
        <f>Sales[[#This Row],[Quantity]]*Sales[[#This Row],[Unit Cost]]</f>
        <v>775</v>
      </c>
      <c r="U254" s="13">
        <f>Sales[[#This Row],[Total Sales]]-Sales[[#This Row],[Total Cost]]</f>
        <v>174.22000000000003</v>
      </c>
    </row>
    <row r="255" spans="1:21" x14ac:dyDescent="0.25">
      <c r="A255" t="s">
        <v>263</v>
      </c>
      <c r="B255" s="2">
        <v>44120</v>
      </c>
      <c r="C255" s="2" t="str">
        <f t="shared" si="6"/>
        <v>Friday</v>
      </c>
      <c r="D255" s="2" t="str">
        <f t="shared" si="7"/>
        <v>October</v>
      </c>
      <c r="E255" s="3">
        <v>0.2055165577632696</v>
      </c>
      <c r="F255" t="s">
        <v>2112</v>
      </c>
      <c r="G255" t="s">
        <v>2324</v>
      </c>
      <c r="H255" t="s">
        <v>1011</v>
      </c>
      <c r="I255" s="1" t="s">
        <v>2582</v>
      </c>
      <c r="J255" s="1" t="s">
        <v>2582</v>
      </c>
      <c r="K255" s="1" t="s">
        <v>2549</v>
      </c>
      <c r="L255" s="1" t="s">
        <v>1012</v>
      </c>
      <c r="M255">
        <v>12143</v>
      </c>
      <c r="N255">
        <v>60</v>
      </c>
      <c r="O255" s="1" t="str">
        <f>VLOOKUP(Sales[[#This Row],[Product ID]],Products[[#Headers],[#Data],[Product ID]:[Product Name]],2,FALSE)</f>
        <v>Acubulin</v>
      </c>
      <c r="P255" s="1" t="str">
        <f>VLOOKUP(Sales[[#This Row],[Product ID]],Products[[#Headers],[#Data],[Product ID]:[Category]],3,)</f>
        <v>Antipiretics</v>
      </c>
      <c r="Q255" s="13">
        <f>VLOOKUP(Sales[[#This Row],[Product ID]],Products[[#Headers],[#Data],[Product ID]:[Unit Price]],4,FALSE)</f>
        <v>54.84</v>
      </c>
      <c r="R255" s="14">
        <f>VLOOKUP(Sales[[#This Row],[Product ID]],Products[[#Headers],[#Data]],5,FALSE)</f>
        <v>42</v>
      </c>
      <c r="S255" s="13">
        <f>Sales[[#This Row],[Quantity]]*Sales[[#This Row],[Unit Price]]</f>
        <v>3290.4</v>
      </c>
      <c r="T255" s="14">
        <f>Sales[[#This Row],[Quantity]]*Sales[[#This Row],[Unit Cost]]</f>
        <v>2520</v>
      </c>
      <c r="U255" s="13">
        <f>Sales[[#This Row],[Total Sales]]-Sales[[#This Row],[Total Cost]]</f>
        <v>770.40000000000009</v>
      </c>
    </row>
    <row r="256" spans="1:21" x14ac:dyDescent="0.25">
      <c r="A256" t="s">
        <v>264</v>
      </c>
      <c r="B256" s="2">
        <v>44033</v>
      </c>
      <c r="C256" s="2" t="str">
        <f t="shared" si="6"/>
        <v>Tuesday</v>
      </c>
      <c r="D256" s="2" t="str">
        <f t="shared" si="7"/>
        <v>July</v>
      </c>
      <c r="E256" s="3">
        <v>0.83823143920636145</v>
      </c>
      <c r="F256" t="s">
        <v>2072</v>
      </c>
      <c r="G256" t="s">
        <v>2284</v>
      </c>
      <c r="H256" t="s">
        <v>1011</v>
      </c>
      <c r="I256" s="1" t="s">
        <v>2583</v>
      </c>
      <c r="J256" s="1" t="s">
        <v>2583</v>
      </c>
      <c r="K256" s="1" t="s">
        <v>2549</v>
      </c>
      <c r="L256" s="1" t="s">
        <v>1013</v>
      </c>
      <c r="M256">
        <v>13032</v>
      </c>
      <c r="N256">
        <v>81</v>
      </c>
      <c r="O256" s="1" t="str">
        <f>VLOOKUP(Sales[[#This Row],[Product ID]],Products[[#Headers],[#Data],[Product ID]:[Product Name]],2,FALSE)</f>
        <v>Kingston Digital DataTraveler 32GB USB 2.0</v>
      </c>
      <c r="P256" s="1" t="str">
        <f>VLOOKUP(Sales[[#This Row],[Product ID]],Products[[#Headers],[#Data],[Product ID]:[Category]],3,)</f>
        <v>Technology</v>
      </c>
      <c r="Q256" s="13">
        <f>VLOOKUP(Sales[[#This Row],[Product ID]],Products[[#Headers],[#Data],[Product ID]:[Unit Price]],4,FALSE)</f>
        <v>85.6</v>
      </c>
      <c r="R256" s="14">
        <f>VLOOKUP(Sales[[#This Row],[Product ID]],Products[[#Headers],[#Data]],5,FALSE)</f>
        <v>73</v>
      </c>
      <c r="S256" s="13">
        <f>Sales[[#This Row],[Quantity]]*Sales[[#This Row],[Unit Price]]</f>
        <v>6933.5999999999995</v>
      </c>
      <c r="T256" s="14">
        <f>Sales[[#This Row],[Quantity]]*Sales[[#This Row],[Unit Cost]]</f>
        <v>5913</v>
      </c>
      <c r="U256" s="13">
        <f>Sales[[#This Row],[Total Sales]]-Sales[[#This Row],[Total Cost]]</f>
        <v>1020.5999999999995</v>
      </c>
    </row>
    <row r="257" spans="1:21" x14ac:dyDescent="0.25">
      <c r="A257" t="s">
        <v>265</v>
      </c>
      <c r="B257" s="2">
        <v>44039</v>
      </c>
      <c r="C257" s="2" t="str">
        <f t="shared" si="6"/>
        <v>Monday</v>
      </c>
      <c r="D257" s="2" t="str">
        <f t="shared" si="7"/>
        <v>July</v>
      </c>
      <c r="E257" s="3">
        <v>2.8585881405291613E-2</v>
      </c>
      <c r="F257" t="s">
        <v>2165</v>
      </c>
      <c r="G257" t="s">
        <v>2377</v>
      </c>
      <c r="H257" t="s">
        <v>1010</v>
      </c>
      <c r="I257" s="1" t="s">
        <v>2578</v>
      </c>
      <c r="J257" s="1" t="s">
        <v>2578</v>
      </c>
      <c r="K257" s="1" t="s">
        <v>2549</v>
      </c>
      <c r="L257" s="1" t="s">
        <v>1013</v>
      </c>
      <c r="M257">
        <v>13060</v>
      </c>
      <c r="N257">
        <v>97</v>
      </c>
      <c r="O257" s="1" t="str">
        <f>VLOOKUP(Sales[[#This Row],[Product ID]],Products[[#Headers],[#Data],[Product ID]:[Product Name]],2,FALSE)</f>
        <v>Newell 337</v>
      </c>
      <c r="P257" s="1" t="str">
        <f>VLOOKUP(Sales[[#This Row],[Product ID]],Products[[#Headers],[#Data],[Product ID]:[Category]],3,)</f>
        <v>Office Supplies</v>
      </c>
      <c r="Q257" s="13">
        <f>VLOOKUP(Sales[[#This Row],[Product ID]],Products[[#Headers],[#Data],[Product ID]:[Unit Price]],4,FALSE)</f>
        <v>88.31</v>
      </c>
      <c r="R257" s="14">
        <f>VLOOKUP(Sales[[#This Row],[Product ID]],Products[[#Headers],[#Data]],5,FALSE)</f>
        <v>81</v>
      </c>
      <c r="S257" s="13">
        <f>Sales[[#This Row],[Quantity]]*Sales[[#This Row],[Unit Price]]</f>
        <v>8566.07</v>
      </c>
      <c r="T257" s="14">
        <f>Sales[[#This Row],[Quantity]]*Sales[[#This Row],[Unit Cost]]</f>
        <v>7857</v>
      </c>
      <c r="U257" s="13">
        <f>Sales[[#This Row],[Total Sales]]-Sales[[#This Row],[Total Cost]]</f>
        <v>709.06999999999971</v>
      </c>
    </row>
    <row r="258" spans="1:21" x14ac:dyDescent="0.25">
      <c r="A258" t="s">
        <v>266</v>
      </c>
      <c r="B258" s="2">
        <v>44037</v>
      </c>
      <c r="C258" s="2" t="str">
        <f t="shared" ref="C258:C321" si="8">TEXT(B258,"DDDD")</f>
        <v>Saturday</v>
      </c>
      <c r="D258" s="2" t="str">
        <f t="shared" ref="D258:D321" si="9">TEXT(B258,"MMMM")</f>
        <v>July</v>
      </c>
      <c r="E258" s="3">
        <v>0.11904775505447818</v>
      </c>
      <c r="F258" t="s">
        <v>2166</v>
      </c>
      <c r="G258" t="s">
        <v>2378</v>
      </c>
      <c r="H258" t="s">
        <v>1011</v>
      </c>
      <c r="I258" s="1" t="s">
        <v>2584</v>
      </c>
      <c r="J258" s="1" t="s">
        <v>2584</v>
      </c>
      <c r="K258" s="1" t="s">
        <v>2549</v>
      </c>
      <c r="L258" s="1" t="s">
        <v>1013</v>
      </c>
      <c r="M258">
        <v>12927</v>
      </c>
      <c r="N258">
        <v>14</v>
      </c>
      <c r="O258" s="1" t="str">
        <f>VLOOKUP(Sales[[#This Row],[Product ID]],Products[[#Headers],[#Data],[Product ID]:[Product Name]],2,FALSE)</f>
        <v>Tripp Lite Isotel 8 Ultra 8 Outlet Metal Surge</v>
      </c>
      <c r="P258" s="1" t="str">
        <f>VLOOKUP(Sales[[#This Row],[Product ID]],Products[[#Headers],[#Data],[Product ID]:[Category]],3,)</f>
        <v>Office Supplies</v>
      </c>
      <c r="Q258" s="13">
        <f>VLOOKUP(Sales[[#This Row],[Product ID]],Products[[#Headers],[#Data],[Product ID]:[Unit Price]],4,FALSE)</f>
        <v>92.6</v>
      </c>
      <c r="R258" s="14">
        <f>VLOOKUP(Sales[[#This Row],[Product ID]],Products[[#Headers],[#Data]],5,FALSE)</f>
        <v>60</v>
      </c>
      <c r="S258" s="13">
        <f>Sales[[#This Row],[Quantity]]*Sales[[#This Row],[Unit Price]]</f>
        <v>1296.3999999999999</v>
      </c>
      <c r="T258" s="14">
        <f>Sales[[#This Row],[Quantity]]*Sales[[#This Row],[Unit Cost]]</f>
        <v>840</v>
      </c>
      <c r="U258" s="13">
        <f>Sales[[#This Row],[Total Sales]]-Sales[[#This Row],[Total Cost]]</f>
        <v>456.39999999999986</v>
      </c>
    </row>
    <row r="259" spans="1:21" x14ac:dyDescent="0.25">
      <c r="A259" t="s">
        <v>267</v>
      </c>
      <c r="B259" s="2">
        <v>44247</v>
      </c>
      <c r="C259" s="2" t="str">
        <f t="shared" si="8"/>
        <v>Saturday</v>
      </c>
      <c r="D259" s="2" t="str">
        <f t="shared" si="9"/>
        <v>February</v>
      </c>
      <c r="E259" s="3">
        <v>0.44707068279620577</v>
      </c>
      <c r="F259" t="s">
        <v>2167</v>
      </c>
      <c r="G259" t="s">
        <v>2379</v>
      </c>
      <c r="H259" t="s">
        <v>1011</v>
      </c>
      <c r="I259" s="1" t="s">
        <v>2585</v>
      </c>
      <c r="J259" s="1" t="s">
        <v>2585</v>
      </c>
      <c r="K259" s="1" t="s">
        <v>2549</v>
      </c>
      <c r="L259" s="1" t="s">
        <v>1013</v>
      </c>
      <c r="M259">
        <v>12913</v>
      </c>
      <c r="N259">
        <v>99</v>
      </c>
      <c r="O259" s="1" t="str">
        <f>VLOOKUP(Sales[[#This Row],[Product ID]],Products[[#Headers],[#Data],[Product ID]:[Product Name]],2,FALSE)</f>
        <v>Jabra SPEAK 410</v>
      </c>
      <c r="P259" s="1" t="str">
        <f>VLOOKUP(Sales[[#This Row],[Product ID]],Products[[#Headers],[#Data],[Product ID]:[Category]],3,)</f>
        <v>Technology</v>
      </c>
      <c r="Q259" s="13">
        <f>VLOOKUP(Sales[[#This Row],[Product ID]],Products[[#Headers],[#Data],[Product ID]:[Unit Price]],4,FALSE)</f>
        <v>87.87</v>
      </c>
      <c r="R259" s="14">
        <f>VLOOKUP(Sales[[#This Row],[Product ID]],Products[[#Headers],[#Data]],5,FALSE)</f>
        <v>64</v>
      </c>
      <c r="S259" s="13">
        <f>Sales[[#This Row],[Quantity]]*Sales[[#This Row],[Unit Price]]</f>
        <v>8699.130000000001</v>
      </c>
      <c r="T259" s="14">
        <f>Sales[[#This Row],[Quantity]]*Sales[[#This Row],[Unit Cost]]</f>
        <v>6336</v>
      </c>
      <c r="U259" s="13">
        <f>Sales[[#This Row],[Total Sales]]-Sales[[#This Row],[Total Cost]]</f>
        <v>2363.130000000001</v>
      </c>
    </row>
    <row r="260" spans="1:21" x14ac:dyDescent="0.25">
      <c r="A260" t="s">
        <v>268</v>
      </c>
      <c r="B260" s="2">
        <v>44195</v>
      </c>
      <c r="C260" s="2" t="str">
        <f t="shared" si="8"/>
        <v>Wednesday</v>
      </c>
      <c r="D260" s="2" t="str">
        <f t="shared" si="9"/>
        <v>December</v>
      </c>
      <c r="E260" s="3">
        <v>0.30742852040487179</v>
      </c>
      <c r="F260" t="s">
        <v>2063</v>
      </c>
      <c r="G260" t="s">
        <v>2275</v>
      </c>
      <c r="H260" t="s">
        <v>1010</v>
      </c>
      <c r="I260" s="1" t="s">
        <v>2586</v>
      </c>
      <c r="J260" s="1" t="s">
        <v>2586</v>
      </c>
      <c r="K260" s="1" t="s">
        <v>2549</v>
      </c>
      <c r="L260" s="1" t="s">
        <v>1012</v>
      </c>
      <c r="M260">
        <v>12594</v>
      </c>
      <c r="N260">
        <v>100</v>
      </c>
      <c r="O260" s="1" t="str">
        <f>VLOOKUP(Sales[[#This Row],[Product ID]],Products[[#Headers],[#Data],[Product ID]:[Product Name]],2,FALSE)</f>
        <v>Xerox 1957</v>
      </c>
      <c r="P260" s="1" t="str">
        <f>VLOOKUP(Sales[[#This Row],[Product ID]],Products[[#Headers],[#Data],[Product ID]:[Category]],3,)</f>
        <v>Office Supplies</v>
      </c>
      <c r="Q260" s="13">
        <f>VLOOKUP(Sales[[#This Row],[Product ID]],Products[[#Headers],[#Data],[Product ID]:[Unit Price]],4,FALSE)</f>
        <v>40.520000000000003</v>
      </c>
      <c r="R260" s="14">
        <f>VLOOKUP(Sales[[#This Row],[Product ID]],Products[[#Headers],[#Data]],5,FALSE)</f>
        <v>31</v>
      </c>
      <c r="S260" s="13">
        <f>Sales[[#This Row],[Quantity]]*Sales[[#This Row],[Unit Price]]</f>
        <v>4052.0000000000005</v>
      </c>
      <c r="T260" s="14">
        <f>Sales[[#This Row],[Quantity]]*Sales[[#This Row],[Unit Cost]]</f>
        <v>3100</v>
      </c>
      <c r="U260" s="13">
        <f>Sales[[#This Row],[Total Sales]]-Sales[[#This Row],[Total Cost]]</f>
        <v>952.00000000000045</v>
      </c>
    </row>
    <row r="261" spans="1:21" x14ac:dyDescent="0.25">
      <c r="A261" t="s">
        <v>269</v>
      </c>
      <c r="B261" s="2">
        <v>44349</v>
      </c>
      <c r="C261" s="2" t="str">
        <f t="shared" si="8"/>
        <v>Wednesday</v>
      </c>
      <c r="D261" s="2" t="str">
        <f t="shared" si="9"/>
        <v>June</v>
      </c>
      <c r="E261" s="3">
        <v>5.1102307571727734E-2</v>
      </c>
      <c r="F261" t="s">
        <v>2168</v>
      </c>
      <c r="G261" t="s">
        <v>2380</v>
      </c>
      <c r="H261" t="s">
        <v>1010</v>
      </c>
      <c r="I261" s="1" t="s">
        <v>2587</v>
      </c>
      <c r="J261" s="1" t="s">
        <v>2587</v>
      </c>
      <c r="K261" s="1" t="s">
        <v>2549</v>
      </c>
      <c r="L261" s="1" t="s">
        <v>1012</v>
      </c>
      <c r="M261">
        <v>12166</v>
      </c>
      <c r="N261">
        <v>99</v>
      </c>
      <c r="O261" s="1" t="str">
        <f>VLOOKUP(Sales[[#This Row],[Product ID]],Products[[#Headers],[#Data],[Product ID]:[Product Name]],2,FALSE)</f>
        <v>Alimmethate Insudase</v>
      </c>
      <c r="P261" s="1" t="str">
        <f>VLOOKUP(Sales[[#This Row],[Product ID]],Products[[#Headers],[#Data],[Product ID]:[Category]],3,)</f>
        <v>Analgesics</v>
      </c>
      <c r="Q261" s="13">
        <f>VLOOKUP(Sales[[#This Row],[Product ID]],Products[[#Headers],[#Data],[Product ID]:[Unit Price]],4,FALSE)</f>
        <v>83.78</v>
      </c>
      <c r="R261" s="14">
        <f>VLOOKUP(Sales[[#This Row],[Product ID]],Products[[#Headers],[#Data]],5,FALSE)</f>
        <v>68</v>
      </c>
      <c r="S261" s="13">
        <f>Sales[[#This Row],[Quantity]]*Sales[[#This Row],[Unit Price]]</f>
        <v>8294.2199999999993</v>
      </c>
      <c r="T261" s="14">
        <f>Sales[[#This Row],[Quantity]]*Sales[[#This Row],[Unit Cost]]</f>
        <v>6732</v>
      </c>
      <c r="U261" s="13">
        <f>Sales[[#This Row],[Total Sales]]-Sales[[#This Row],[Total Cost]]</f>
        <v>1562.2199999999993</v>
      </c>
    </row>
    <row r="262" spans="1:21" x14ac:dyDescent="0.25">
      <c r="A262" t="s">
        <v>270</v>
      </c>
      <c r="B262" s="2">
        <v>44207</v>
      </c>
      <c r="C262" s="2" t="str">
        <f t="shared" si="8"/>
        <v>Monday</v>
      </c>
      <c r="D262" s="2" t="str">
        <f t="shared" si="9"/>
        <v>January</v>
      </c>
      <c r="E262" s="3">
        <v>9.9291155645743978E-2</v>
      </c>
      <c r="F262" t="s">
        <v>2109</v>
      </c>
      <c r="G262" t="s">
        <v>2321</v>
      </c>
      <c r="H262" t="s">
        <v>1010</v>
      </c>
      <c r="I262" s="1" t="s">
        <v>2588</v>
      </c>
      <c r="J262" s="1" t="s">
        <v>2588</v>
      </c>
      <c r="K262" s="1" t="s">
        <v>2549</v>
      </c>
      <c r="L262" s="1" t="s">
        <v>1012</v>
      </c>
      <c r="M262">
        <v>12591</v>
      </c>
      <c r="N262">
        <v>58</v>
      </c>
      <c r="O262" s="1" t="str">
        <f>VLOOKUP(Sales[[#This Row],[Product ID]],Products[[#Headers],[#Data],[Product ID]:[Product Name]],2,FALSE)</f>
        <v>Tenex Contemporary Contur Chairmats for Low and Medium Pile Carpet, Computer, 39" x 49"</v>
      </c>
      <c r="P262" s="1" t="str">
        <f>VLOOKUP(Sales[[#This Row],[Product ID]],Products[[#Headers],[#Data],[Product ID]:[Category]],3,)</f>
        <v>Furniture</v>
      </c>
      <c r="Q262" s="13">
        <f>VLOOKUP(Sales[[#This Row],[Product ID]],Products[[#Headers],[#Data],[Product ID]:[Unit Price]],4,FALSE)</f>
        <v>79.39</v>
      </c>
      <c r="R262" s="14">
        <f>VLOOKUP(Sales[[#This Row],[Product ID]],Products[[#Headers],[#Data]],5,FALSE)</f>
        <v>63</v>
      </c>
      <c r="S262" s="13">
        <f>Sales[[#This Row],[Quantity]]*Sales[[#This Row],[Unit Price]]</f>
        <v>4604.62</v>
      </c>
      <c r="T262" s="14">
        <f>Sales[[#This Row],[Quantity]]*Sales[[#This Row],[Unit Cost]]</f>
        <v>3654</v>
      </c>
      <c r="U262" s="13">
        <f>Sales[[#This Row],[Total Sales]]-Sales[[#This Row],[Total Cost]]</f>
        <v>950.61999999999989</v>
      </c>
    </row>
    <row r="263" spans="1:21" x14ac:dyDescent="0.25">
      <c r="A263" t="s">
        <v>271</v>
      </c>
      <c r="B263" s="2">
        <v>44245</v>
      </c>
      <c r="C263" s="2" t="str">
        <f t="shared" si="8"/>
        <v>Thursday</v>
      </c>
      <c r="D263" s="2" t="str">
        <f t="shared" si="9"/>
        <v>February</v>
      </c>
      <c r="E263" s="3">
        <v>0.42000289888867526</v>
      </c>
      <c r="F263" t="s">
        <v>2105</v>
      </c>
      <c r="G263" t="s">
        <v>2317</v>
      </c>
      <c r="H263" t="s">
        <v>1011</v>
      </c>
      <c r="I263" s="1" t="s">
        <v>2589</v>
      </c>
      <c r="J263" s="1" t="s">
        <v>2589</v>
      </c>
      <c r="K263" s="1" t="s">
        <v>2549</v>
      </c>
      <c r="L263" s="1" t="s">
        <v>1013</v>
      </c>
      <c r="M263">
        <v>12169</v>
      </c>
      <c r="N263">
        <v>51</v>
      </c>
      <c r="O263" s="1" t="str">
        <f>VLOOKUP(Sales[[#This Row],[Product ID]],Products[[#Headers],[#Data],[Product ID]:[Product Name]],2,FALSE)</f>
        <v>Alpharolac</v>
      </c>
      <c r="P263" s="1" t="str">
        <f>VLOOKUP(Sales[[#This Row],[Product ID]],Products[[#Headers],[#Data],[Product ID]:[Category]],3,)</f>
        <v>Antipiretics</v>
      </c>
      <c r="Q263" s="13">
        <f>VLOOKUP(Sales[[#This Row],[Product ID]],Products[[#Headers],[#Data],[Product ID]:[Unit Price]],4,FALSE)</f>
        <v>68.12</v>
      </c>
      <c r="R263" s="14">
        <f>VLOOKUP(Sales[[#This Row],[Product ID]],Products[[#Headers],[#Data]],5,FALSE)</f>
        <v>62</v>
      </c>
      <c r="S263" s="13">
        <f>Sales[[#This Row],[Quantity]]*Sales[[#This Row],[Unit Price]]</f>
        <v>3474.1200000000003</v>
      </c>
      <c r="T263" s="14">
        <f>Sales[[#This Row],[Quantity]]*Sales[[#This Row],[Unit Cost]]</f>
        <v>3162</v>
      </c>
      <c r="U263" s="13">
        <f>Sales[[#This Row],[Total Sales]]-Sales[[#This Row],[Total Cost]]</f>
        <v>312.12000000000035</v>
      </c>
    </row>
    <row r="264" spans="1:21" x14ac:dyDescent="0.25">
      <c r="A264" t="s">
        <v>272</v>
      </c>
      <c r="B264" s="2">
        <v>44225</v>
      </c>
      <c r="C264" s="2" t="str">
        <f t="shared" si="8"/>
        <v>Friday</v>
      </c>
      <c r="D264" s="2" t="str">
        <f t="shared" si="9"/>
        <v>January</v>
      </c>
      <c r="E264" s="3">
        <v>0.74198851771660856</v>
      </c>
      <c r="F264" t="s">
        <v>2169</v>
      </c>
      <c r="G264" t="s">
        <v>2381</v>
      </c>
      <c r="H264" t="s">
        <v>1010</v>
      </c>
      <c r="I264" s="1" t="s">
        <v>2590</v>
      </c>
      <c r="J264" s="1" t="s">
        <v>2590</v>
      </c>
      <c r="K264" s="1" t="s">
        <v>2549</v>
      </c>
      <c r="L264" s="1" t="s">
        <v>1013</v>
      </c>
      <c r="M264">
        <v>12291</v>
      </c>
      <c r="N264">
        <v>97</v>
      </c>
      <c r="O264" s="1" t="str">
        <f>VLOOKUP(Sales[[#This Row],[Product ID]],Products[[#Headers],[#Data],[Product ID]:[Product Name]],2,FALSE)</f>
        <v>Methiclotide</v>
      </c>
      <c r="P264" s="1" t="str">
        <f>VLOOKUP(Sales[[#This Row],[Product ID]],Products[[#Headers],[#Data],[Product ID]:[Category]],3,)</f>
        <v>Antibiotics</v>
      </c>
      <c r="Q264" s="13">
        <f>VLOOKUP(Sales[[#This Row],[Product ID]],Products[[#Headers],[#Data],[Product ID]:[Unit Price]],4,FALSE)</f>
        <v>50.28</v>
      </c>
      <c r="R264" s="14">
        <f>VLOOKUP(Sales[[#This Row],[Product ID]],Products[[#Headers],[#Data]],5,FALSE)</f>
        <v>37</v>
      </c>
      <c r="S264" s="13">
        <f>Sales[[#This Row],[Quantity]]*Sales[[#This Row],[Unit Price]]</f>
        <v>4877.16</v>
      </c>
      <c r="T264" s="14">
        <f>Sales[[#This Row],[Quantity]]*Sales[[#This Row],[Unit Cost]]</f>
        <v>3589</v>
      </c>
      <c r="U264" s="13">
        <f>Sales[[#This Row],[Total Sales]]-Sales[[#This Row],[Total Cost]]</f>
        <v>1288.1599999999999</v>
      </c>
    </row>
    <row r="265" spans="1:21" x14ac:dyDescent="0.25">
      <c r="A265" t="s">
        <v>273</v>
      </c>
      <c r="B265" s="2">
        <v>44082</v>
      </c>
      <c r="C265" s="2" t="str">
        <f t="shared" si="8"/>
        <v>Tuesday</v>
      </c>
      <c r="D265" s="2" t="str">
        <f t="shared" si="9"/>
        <v>September</v>
      </c>
      <c r="E265" s="3">
        <v>0.4141396404850094</v>
      </c>
      <c r="F265" t="s">
        <v>2170</v>
      </c>
      <c r="G265" t="s">
        <v>2382</v>
      </c>
      <c r="H265" t="s">
        <v>1010</v>
      </c>
      <c r="I265" s="1" t="s">
        <v>2551</v>
      </c>
      <c r="J265" s="1" t="s">
        <v>2551</v>
      </c>
      <c r="K265" s="1" t="s">
        <v>2549</v>
      </c>
      <c r="L265" s="1" t="s">
        <v>1013</v>
      </c>
      <c r="M265">
        <v>12710</v>
      </c>
      <c r="N265">
        <v>18</v>
      </c>
      <c r="O265" s="1" t="str">
        <f>VLOOKUP(Sales[[#This Row],[Product ID]],Products[[#Headers],[#Data],[Product ID]:[Product Name]],2,FALSE)</f>
        <v>Holmes Odor Grabber</v>
      </c>
      <c r="P265" s="1" t="str">
        <f>VLOOKUP(Sales[[#This Row],[Product ID]],Products[[#Headers],[#Data],[Product ID]:[Category]],3,)</f>
        <v>Office Supplies</v>
      </c>
      <c r="Q265" s="13">
        <f>VLOOKUP(Sales[[#This Row],[Product ID]],Products[[#Headers],[#Data],[Product ID]:[Unit Price]],4,FALSE)</f>
        <v>60.3</v>
      </c>
      <c r="R265" s="14">
        <f>VLOOKUP(Sales[[#This Row],[Product ID]],Products[[#Headers],[#Data]],5,FALSE)</f>
        <v>52</v>
      </c>
      <c r="S265" s="13">
        <f>Sales[[#This Row],[Quantity]]*Sales[[#This Row],[Unit Price]]</f>
        <v>1085.3999999999999</v>
      </c>
      <c r="T265" s="14">
        <f>Sales[[#This Row],[Quantity]]*Sales[[#This Row],[Unit Cost]]</f>
        <v>936</v>
      </c>
      <c r="U265" s="13">
        <f>Sales[[#This Row],[Total Sales]]-Sales[[#This Row],[Total Cost]]</f>
        <v>149.39999999999986</v>
      </c>
    </row>
    <row r="266" spans="1:21" x14ac:dyDescent="0.25">
      <c r="A266" t="s">
        <v>274</v>
      </c>
      <c r="B266" s="2">
        <v>44204</v>
      </c>
      <c r="C266" s="2" t="str">
        <f t="shared" si="8"/>
        <v>Friday</v>
      </c>
      <c r="D266" s="2" t="str">
        <f t="shared" si="9"/>
        <v>January</v>
      </c>
      <c r="E266" s="3">
        <v>0.79096188314547899</v>
      </c>
      <c r="F266" t="s">
        <v>2094</v>
      </c>
      <c r="G266" t="s">
        <v>2306</v>
      </c>
      <c r="H266" t="s">
        <v>1010</v>
      </c>
      <c r="I266" s="1" t="s">
        <v>2591</v>
      </c>
      <c r="J266" s="1" t="s">
        <v>2591</v>
      </c>
      <c r="K266" s="1" t="s">
        <v>2549</v>
      </c>
      <c r="L266" s="1" t="s">
        <v>1012</v>
      </c>
      <c r="M266">
        <v>12148</v>
      </c>
      <c r="N266">
        <v>43</v>
      </c>
      <c r="O266" s="1" t="str">
        <f>VLOOKUP(Sales[[#This Row],[Product ID]],Products[[#Headers],[#Data],[Product ID]:[Product Name]],2,FALSE)</f>
        <v>Adrecetam Barazoxane</v>
      </c>
      <c r="P266" s="1" t="str">
        <f>VLOOKUP(Sales[[#This Row],[Product ID]],Products[[#Headers],[#Data],[Product ID]:[Category]],3,)</f>
        <v>Antimalarial</v>
      </c>
      <c r="Q266" s="13">
        <f>VLOOKUP(Sales[[#This Row],[Product ID]],Products[[#Headers],[#Data],[Product ID]:[Unit Price]],4,FALSE)</f>
        <v>71.38</v>
      </c>
      <c r="R266" s="14">
        <f>VLOOKUP(Sales[[#This Row],[Product ID]],Products[[#Headers],[#Data]],5,FALSE)</f>
        <v>61</v>
      </c>
      <c r="S266" s="13">
        <f>Sales[[#This Row],[Quantity]]*Sales[[#This Row],[Unit Price]]</f>
        <v>3069.3399999999997</v>
      </c>
      <c r="T266" s="14">
        <f>Sales[[#This Row],[Quantity]]*Sales[[#This Row],[Unit Cost]]</f>
        <v>2623</v>
      </c>
      <c r="U266" s="13">
        <f>Sales[[#This Row],[Total Sales]]-Sales[[#This Row],[Total Cost]]</f>
        <v>446.33999999999969</v>
      </c>
    </row>
    <row r="267" spans="1:21" x14ac:dyDescent="0.25">
      <c r="A267" t="s">
        <v>275</v>
      </c>
      <c r="B267" s="2">
        <v>44014</v>
      </c>
      <c r="C267" s="2" t="str">
        <f t="shared" si="8"/>
        <v>Thursday</v>
      </c>
      <c r="D267" s="2" t="str">
        <f t="shared" si="9"/>
        <v>July</v>
      </c>
      <c r="E267" s="3">
        <v>0.22442666215608964</v>
      </c>
      <c r="F267" t="s">
        <v>2156</v>
      </c>
      <c r="G267" t="s">
        <v>2368</v>
      </c>
      <c r="H267" t="s">
        <v>1010</v>
      </c>
      <c r="I267" s="1" t="s">
        <v>2585</v>
      </c>
      <c r="J267" s="1" t="s">
        <v>2585</v>
      </c>
      <c r="K267" s="1" t="s">
        <v>2549</v>
      </c>
      <c r="L267" s="1" t="s">
        <v>1012</v>
      </c>
      <c r="M267">
        <v>12679</v>
      </c>
      <c r="N267">
        <v>32</v>
      </c>
      <c r="O267" s="1" t="str">
        <f>VLOOKUP(Sales[[#This Row],[Product ID]],Products[[#Headers],[#Data],[Product ID]:[Product Name]],2,FALSE)</f>
        <v>Storex Dura Pro Binders</v>
      </c>
      <c r="P267" s="1" t="str">
        <f>VLOOKUP(Sales[[#This Row],[Product ID]],Products[[#Headers],[#Data],[Product ID]:[Category]],3,)</f>
        <v>Office Supplies</v>
      </c>
      <c r="Q267" s="13">
        <f>VLOOKUP(Sales[[#This Row],[Product ID]],Products[[#Headers],[#Data],[Product ID]:[Unit Price]],4,FALSE)</f>
        <v>38.81</v>
      </c>
      <c r="R267" s="14">
        <f>VLOOKUP(Sales[[#This Row],[Product ID]],Products[[#Headers],[#Data]],5,FALSE)</f>
        <v>20</v>
      </c>
      <c r="S267" s="13">
        <f>Sales[[#This Row],[Quantity]]*Sales[[#This Row],[Unit Price]]</f>
        <v>1241.92</v>
      </c>
      <c r="T267" s="14">
        <f>Sales[[#This Row],[Quantity]]*Sales[[#This Row],[Unit Cost]]</f>
        <v>640</v>
      </c>
      <c r="U267" s="13">
        <f>Sales[[#This Row],[Total Sales]]-Sales[[#This Row],[Total Cost]]</f>
        <v>601.92000000000007</v>
      </c>
    </row>
    <row r="268" spans="1:21" x14ac:dyDescent="0.25">
      <c r="A268" t="s">
        <v>276</v>
      </c>
      <c r="B268" s="2">
        <v>44302</v>
      </c>
      <c r="C268" s="2" t="str">
        <f t="shared" si="8"/>
        <v>Friday</v>
      </c>
      <c r="D268" s="2" t="str">
        <f t="shared" si="9"/>
        <v>April</v>
      </c>
      <c r="E268" s="3">
        <v>0.80612937000855567</v>
      </c>
      <c r="F268" t="s">
        <v>2171</v>
      </c>
      <c r="G268" t="s">
        <v>2383</v>
      </c>
      <c r="H268" t="s">
        <v>1010</v>
      </c>
      <c r="I268" s="1" t="s">
        <v>2592</v>
      </c>
      <c r="J268" s="1" t="s">
        <v>2592</v>
      </c>
      <c r="K268" s="1" t="s">
        <v>2549</v>
      </c>
      <c r="L268" s="1" t="s">
        <v>1013</v>
      </c>
      <c r="M268">
        <v>12927</v>
      </c>
      <c r="N268">
        <v>76</v>
      </c>
      <c r="O268" s="1" t="str">
        <f>VLOOKUP(Sales[[#This Row],[Product ID]],Products[[#Headers],[#Data],[Product ID]:[Product Name]],2,FALSE)</f>
        <v>Tripp Lite Isotel 8 Ultra 8 Outlet Metal Surge</v>
      </c>
      <c r="P268" s="1" t="str">
        <f>VLOOKUP(Sales[[#This Row],[Product ID]],Products[[#Headers],[#Data],[Product ID]:[Category]],3,)</f>
        <v>Office Supplies</v>
      </c>
      <c r="Q268" s="13">
        <f>VLOOKUP(Sales[[#This Row],[Product ID]],Products[[#Headers],[#Data],[Product ID]:[Unit Price]],4,FALSE)</f>
        <v>92.6</v>
      </c>
      <c r="R268" s="14">
        <f>VLOOKUP(Sales[[#This Row],[Product ID]],Products[[#Headers],[#Data]],5,FALSE)</f>
        <v>60</v>
      </c>
      <c r="S268" s="13">
        <f>Sales[[#This Row],[Quantity]]*Sales[[#This Row],[Unit Price]]</f>
        <v>7037.5999999999995</v>
      </c>
      <c r="T268" s="14">
        <f>Sales[[#This Row],[Quantity]]*Sales[[#This Row],[Unit Cost]]</f>
        <v>4560</v>
      </c>
      <c r="U268" s="13">
        <f>Sales[[#This Row],[Total Sales]]-Sales[[#This Row],[Total Cost]]</f>
        <v>2477.5999999999995</v>
      </c>
    </row>
    <row r="269" spans="1:21" x14ac:dyDescent="0.25">
      <c r="A269" t="s">
        <v>277</v>
      </c>
      <c r="B269" s="2">
        <v>44246</v>
      </c>
      <c r="C269" s="2" t="str">
        <f t="shared" si="8"/>
        <v>Friday</v>
      </c>
      <c r="D269" s="2" t="str">
        <f t="shared" si="9"/>
        <v>February</v>
      </c>
      <c r="E269" s="3">
        <v>0.34267176007014977</v>
      </c>
      <c r="F269" t="s">
        <v>2132</v>
      </c>
      <c r="G269" t="s">
        <v>2344</v>
      </c>
      <c r="H269" t="s">
        <v>1010</v>
      </c>
      <c r="I269" s="1" t="s">
        <v>2593</v>
      </c>
      <c r="J269" s="1" t="s">
        <v>2593</v>
      </c>
      <c r="K269" s="1" t="s">
        <v>2549</v>
      </c>
      <c r="L269" s="1" t="s">
        <v>1012</v>
      </c>
      <c r="M269">
        <v>12542</v>
      </c>
      <c r="N269">
        <v>68</v>
      </c>
      <c r="O269" s="1" t="str">
        <f>VLOOKUP(Sales[[#This Row],[Product ID]],Products[[#Headers],[#Data],[Product ID]:[Product Name]],2,FALSE)</f>
        <v>Padded Folding Chairs, Black, 4/Carton</v>
      </c>
      <c r="P269" s="1" t="str">
        <f>VLOOKUP(Sales[[#This Row],[Product ID]],Products[[#Headers],[#Data],[Product ID]:[Category]],3,)</f>
        <v>Furniture</v>
      </c>
      <c r="Q269" s="13">
        <f>VLOOKUP(Sales[[#This Row],[Product ID]],Products[[#Headers],[#Data],[Product ID]:[Unit Price]],4,FALSE)</f>
        <v>56.53</v>
      </c>
      <c r="R269" s="14">
        <f>VLOOKUP(Sales[[#This Row],[Product ID]],Products[[#Headers],[#Data]],5,FALSE)</f>
        <v>44</v>
      </c>
      <c r="S269" s="13">
        <f>Sales[[#This Row],[Quantity]]*Sales[[#This Row],[Unit Price]]</f>
        <v>3844.04</v>
      </c>
      <c r="T269" s="14">
        <f>Sales[[#This Row],[Quantity]]*Sales[[#This Row],[Unit Cost]]</f>
        <v>2992</v>
      </c>
      <c r="U269" s="13">
        <f>Sales[[#This Row],[Total Sales]]-Sales[[#This Row],[Total Cost]]</f>
        <v>852.04</v>
      </c>
    </row>
    <row r="270" spans="1:21" x14ac:dyDescent="0.25">
      <c r="A270" t="s">
        <v>278</v>
      </c>
      <c r="B270" s="2">
        <v>44058</v>
      </c>
      <c r="C270" s="2" t="str">
        <f t="shared" si="8"/>
        <v>Saturday</v>
      </c>
      <c r="D270" s="2" t="str">
        <f t="shared" si="9"/>
        <v>August</v>
      </c>
      <c r="E270" s="3">
        <v>0.80295305500853864</v>
      </c>
      <c r="F270" t="s">
        <v>2145</v>
      </c>
      <c r="G270" t="s">
        <v>2357</v>
      </c>
      <c r="H270" t="s">
        <v>1011</v>
      </c>
      <c r="I270" s="1" t="s">
        <v>2594</v>
      </c>
      <c r="J270" s="1" t="s">
        <v>2594</v>
      </c>
      <c r="K270" s="1" t="s">
        <v>2549</v>
      </c>
      <c r="L270" s="1" t="s">
        <v>1013</v>
      </c>
      <c r="M270">
        <v>12483</v>
      </c>
      <c r="N270">
        <v>16</v>
      </c>
      <c r="O270" s="1" t="str">
        <f>VLOOKUP(Sales[[#This Row],[Product ID]],Products[[#Headers],[#Data],[Product ID]:[Product Name]],2,FALSE)</f>
        <v>Avery Durable Plastic 1" Binders</v>
      </c>
      <c r="P270" s="1" t="str">
        <f>VLOOKUP(Sales[[#This Row],[Product ID]],Products[[#Headers],[#Data],[Product ID]:[Category]],3,)</f>
        <v>Office Supplies</v>
      </c>
      <c r="Q270" s="13">
        <f>VLOOKUP(Sales[[#This Row],[Product ID]],Products[[#Headers],[#Data],[Product ID]:[Unit Price]],4,FALSE)</f>
        <v>13.5</v>
      </c>
      <c r="R270" s="14">
        <f>VLOOKUP(Sales[[#This Row],[Product ID]],Products[[#Headers],[#Data]],5,FALSE)</f>
        <v>9</v>
      </c>
      <c r="S270" s="13">
        <f>Sales[[#This Row],[Quantity]]*Sales[[#This Row],[Unit Price]]</f>
        <v>216</v>
      </c>
      <c r="T270" s="14">
        <f>Sales[[#This Row],[Quantity]]*Sales[[#This Row],[Unit Cost]]</f>
        <v>144</v>
      </c>
      <c r="U270" s="13">
        <f>Sales[[#This Row],[Total Sales]]-Sales[[#This Row],[Total Cost]]</f>
        <v>72</v>
      </c>
    </row>
    <row r="271" spans="1:21" x14ac:dyDescent="0.25">
      <c r="A271" t="s">
        <v>279</v>
      </c>
      <c r="B271" s="2">
        <v>44318</v>
      </c>
      <c r="C271" s="2" t="str">
        <f t="shared" si="8"/>
        <v>Sunday</v>
      </c>
      <c r="D271" s="2" t="str">
        <f t="shared" si="9"/>
        <v>May</v>
      </c>
      <c r="E271" s="3">
        <v>0.71747881895357257</v>
      </c>
      <c r="F271" t="s">
        <v>2103</v>
      </c>
      <c r="G271" t="s">
        <v>2315</v>
      </c>
      <c r="H271" t="s">
        <v>1011</v>
      </c>
      <c r="I271" s="1" t="s">
        <v>2595</v>
      </c>
      <c r="J271" s="1" t="s">
        <v>2595</v>
      </c>
      <c r="K271" s="1" t="s">
        <v>2549</v>
      </c>
      <c r="L271" s="1" t="s">
        <v>1013</v>
      </c>
      <c r="M271">
        <v>12934</v>
      </c>
      <c r="N271">
        <v>58</v>
      </c>
      <c r="O271" s="1" t="str">
        <f>VLOOKUP(Sales[[#This Row],[Product ID]],Products[[#Headers],[#Data],[Product ID]:[Product Name]],2,FALSE)</f>
        <v>12-1/2 Diameter Round Wall Clock</v>
      </c>
      <c r="P271" s="1" t="str">
        <f>VLOOKUP(Sales[[#This Row],[Product ID]],Products[[#Headers],[#Data],[Product ID]:[Category]],3,)</f>
        <v>Furniture</v>
      </c>
      <c r="Q271" s="13">
        <f>VLOOKUP(Sales[[#This Row],[Product ID]],Products[[#Headers],[#Data],[Product ID]:[Unit Price]],4,FALSE)</f>
        <v>23.01</v>
      </c>
      <c r="R271" s="14">
        <f>VLOOKUP(Sales[[#This Row],[Product ID]],Products[[#Headers],[#Data]],5,FALSE)</f>
        <v>9</v>
      </c>
      <c r="S271" s="13">
        <f>Sales[[#This Row],[Quantity]]*Sales[[#This Row],[Unit Price]]</f>
        <v>1334.5800000000002</v>
      </c>
      <c r="T271" s="14">
        <f>Sales[[#This Row],[Quantity]]*Sales[[#This Row],[Unit Cost]]</f>
        <v>522</v>
      </c>
      <c r="U271" s="13">
        <f>Sales[[#This Row],[Total Sales]]-Sales[[#This Row],[Total Cost]]</f>
        <v>812.58000000000015</v>
      </c>
    </row>
    <row r="272" spans="1:21" x14ac:dyDescent="0.25">
      <c r="A272" t="s">
        <v>280</v>
      </c>
      <c r="B272" s="2">
        <v>44341</v>
      </c>
      <c r="C272" s="2" t="str">
        <f t="shared" si="8"/>
        <v>Tuesday</v>
      </c>
      <c r="D272" s="2" t="str">
        <f t="shared" si="9"/>
        <v>May</v>
      </c>
      <c r="E272" s="3">
        <v>0.65210164544460492</v>
      </c>
      <c r="F272" t="s">
        <v>2077</v>
      </c>
      <c r="G272" t="s">
        <v>2289</v>
      </c>
      <c r="H272" t="s">
        <v>1010</v>
      </c>
      <c r="I272" s="1" t="s">
        <v>2596</v>
      </c>
      <c r="J272" s="1" t="s">
        <v>2596</v>
      </c>
      <c r="K272" s="1" t="s">
        <v>2549</v>
      </c>
      <c r="L272" s="1" t="s">
        <v>1013</v>
      </c>
      <c r="M272">
        <v>12196</v>
      </c>
      <c r="N272">
        <v>76</v>
      </c>
      <c r="O272" s="1" t="str">
        <f>VLOOKUP(Sales[[#This Row],[Product ID]],Products[[#Headers],[#Data],[Product ID]:[Product Name]],2,FALSE)</f>
        <v>Bexridol</v>
      </c>
      <c r="P272" s="1" t="str">
        <f>VLOOKUP(Sales[[#This Row],[Product ID]],Products[[#Headers],[#Data],[Product ID]:[Category]],3,)</f>
        <v>Antipiretics</v>
      </c>
      <c r="Q272" s="13">
        <f>VLOOKUP(Sales[[#This Row],[Product ID]],Products[[#Headers],[#Data],[Product ID]:[Unit Price]],4,FALSE)</f>
        <v>55.07</v>
      </c>
      <c r="R272" s="14">
        <f>VLOOKUP(Sales[[#This Row],[Product ID]],Products[[#Headers],[#Data]],5,FALSE)</f>
        <v>47</v>
      </c>
      <c r="S272" s="13">
        <f>Sales[[#This Row],[Quantity]]*Sales[[#This Row],[Unit Price]]</f>
        <v>4185.32</v>
      </c>
      <c r="T272" s="14">
        <f>Sales[[#This Row],[Quantity]]*Sales[[#This Row],[Unit Cost]]</f>
        <v>3572</v>
      </c>
      <c r="U272" s="13">
        <f>Sales[[#This Row],[Total Sales]]-Sales[[#This Row],[Total Cost]]</f>
        <v>613.31999999999971</v>
      </c>
    </row>
    <row r="273" spans="1:21" x14ac:dyDescent="0.25">
      <c r="A273" t="s">
        <v>281</v>
      </c>
      <c r="B273" s="2">
        <v>44187</v>
      </c>
      <c r="C273" s="2" t="str">
        <f t="shared" si="8"/>
        <v>Tuesday</v>
      </c>
      <c r="D273" s="2" t="str">
        <f t="shared" si="9"/>
        <v>December</v>
      </c>
      <c r="E273" s="3">
        <v>0.41881747485801335</v>
      </c>
      <c r="F273" t="s">
        <v>2172</v>
      </c>
      <c r="G273" t="s">
        <v>2384</v>
      </c>
      <c r="H273" t="s">
        <v>1010</v>
      </c>
      <c r="I273" s="1" t="s">
        <v>2589</v>
      </c>
      <c r="J273" s="1" t="s">
        <v>2589</v>
      </c>
      <c r="K273" s="1" t="s">
        <v>2549</v>
      </c>
      <c r="L273" s="1" t="s">
        <v>1012</v>
      </c>
      <c r="M273">
        <v>12609</v>
      </c>
      <c r="N273">
        <v>70</v>
      </c>
      <c r="O273" s="1" t="str">
        <f>VLOOKUP(Sales[[#This Row],[Product ID]],Products[[#Headers],[#Data],[Product ID]:[Product Name]],2,FALSE)</f>
        <v>Sabrent 4-Port USB 2.0 Hub</v>
      </c>
      <c r="P273" s="1" t="str">
        <f>VLOOKUP(Sales[[#This Row],[Product ID]],Products[[#Headers],[#Data],[Product ID]:[Category]],3,)</f>
        <v>Technology</v>
      </c>
      <c r="Q273" s="13">
        <f>VLOOKUP(Sales[[#This Row],[Product ID]],Products[[#Headers],[#Data],[Product ID]:[Unit Price]],4,FALSE)</f>
        <v>65.180000000000007</v>
      </c>
      <c r="R273" s="14">
        <f>VLOOKUP(Sales[[#This Row],[Product ID]],Products[[#Headers],[#Data]],5,FALSE)</f>
        <v>58</v>
      </c>
      <c r="S273" s="13">
        <f>Sales[[#This Row],[Quantity]]*Sales[[#This Row],[Unit Price]]</f>
        <v>4562.6000000000004</v>
      </c>
      <c r="T273" s="14">
        <f>Sales[[#This Row],[Quantity]]*Sales[[#This Row],[Unit Cost]]</f>
        <v>4060</v>
      </c>
      <c r="U273" s="13">
        <f>Sales[[#This Row],[Total Sales]]-Sales[[#This Row],[Total Cost]]</f>
        <v>502.60000000000036</v>
      </c>
    </row>
    <row r="274" spans="1:21" x14ac:dyDescent="0.25">
      <c r="A274" t="s">
        <v>282</v>
      </c>
      <c r="B274" s="2">
        <v>44363</v>
      </c>
      <c r="C274" s="2" t="str">
        <f t="shared" si="8"/>
        <v>Wednesday</v>
      </c>
      <c r="D274" s="2" t="str">
        <f t="shared" si="9"/>
        <v>June</v>
      </c>
      <c r="E274" s="3">
        <v>0.19926313694996756</v>
      </c>
      <c r="F274" t="s">
        <v>2173</v>
      </c>
      <c r="G274" t="s">
        <v>2385</v>
      </c>
      <c r="H274" t="s">
        <v>1010</v>
      </c>
      <c r="I274" s="1" t="s">
        <v>2597</v>
      </c>
      <c r="J274" s="1" t="s">
        <v>2597</v>
      </c>
      <c r="K274" s="1" t="s">
        <v>2549</v>
      </c>
      <c r="L274" s="1" t="s">
        <v>1012</v>
      </c>
      <c r="M274">
        <v>12367</v>
      </c>
      <c r="N274">
        <v>43</v>
      </c>
      <c r="O274" s="1" t="str">
        <f>VLOOKUP(Sales[[#This Row],[Product ID]],Products[[#Headers],[#Data],[Product ID]:[Product Name]],2,FALSE)</f>
        <v>Xenaminphen</v>
      </c>
      <c r="P274" s="1" t="str">
        <f>VLOOKUP(Sales[[#This Row],[Product ID]],Products[[#Headers],[#Data],[Product ID]:[Category]],3,)</f>
        <v>Antimalarial</v>
      </c>
      <c r="Q274" s="13">
        <f>VLOOKUP(Sales[[#This Row],[Product ID]],Products[[#Headers],[#Data],[Product ID]:[Unit Price]],4,FALSE)</f>
        <v>73.819999999999993</v>
      </c>
      <c r="R274" s="14">
        <f>VLOOKUP(Sales[[#This Row],[Product ID]],Products[[#Headers],[#Data]],5,FALSE)</f>
        <v>68</v>
      </c>
      <c r="S274" s="13">
        <f>Sales[[#This Row],[Quantity]]*Sales[[#This Row],[Unit Price]]</f>
        <v>3174.2599999999998</v>
      </c>
      <c r="T274" s="14">
        <f>Sales[[#This Row],[Quantity]]*Sales[[#This Row],[Unit Cost]]</f>
        <v>2924</v>
      </c>
      <c r="U274" s="13">
        <f>Sales[[#This Row],[Total Sales]]-Sales[[#This Row],[Total Cost]]</f>
        <v>250.25999999999976</v>
      </c>
    </row>
    <row r="275" spans="1:21" x14ac:dyDescent="0.25">
      <c r="A275" t="s">
        <v>283</v>
      </c>
      <c r="B275" s="2">
        <v>44241</v>
      </c>
      <c r="C275" s="2" t="str">
        <f t="shared" si="8"/>
        <v>Sunday</v>
      </c>
      <c r="D275" s="2" t="str">
        <f t="shared" si="9"/>
        <v>February</v>
      </c>
      <c r="E275" s="3">
        <v>0.50232074843936014</v>
      </c>
      <c r="F275" t="s">
        <v>2111</v>
      </c>
      <c r="G275" t="s">
        <v>2323</v>
      </c>
      <c r="H275" t="s">
        <v>1010</v>
      </c>
      <c r="I275" s="1" t="s">
        <v>2598</v>
      </c>
      <c r="J275" s="1" t="s">
        <v>2598</v>
      </c>
      <c r="K275" s="1" t="s">
        <v>2549</v>
      </c>
      <c r="L275" s="1" t="s">
        <v>1012</v>
      </c>
      <c r="M275">
        <v>12578</v>
      </c>
      <c r="N275">
        <v>58</v>
      </c>
      <c r="O275" s="1" t="str">
        <f>VLOOKUP(Sales[[#This Row],[Product ID]],Products[[#Headers],[#Data],[Product ID]:[Product Name]],2,FALSE)</f>
        <v>OIC Bulk Pack Metal Binder Clips</v>
      </c>
      <c r="P275" s="1" t="str">
        <f>VLOOKUP(Sales[[#This Row],[Product ID]],Products[[#Headers],[#Data],[Product ID]:[Category]],3,)</f>
        <v>Office Supplies</v>
      </c>
      <c r="Q275" s="13">
        <f>VLOOKUP(Sales[[#This Row],[Product ID]],Products[[#Headers],[#Data],[Product ID]:[Unit Price]],4,FALSE)</f>
        <v>19.100000000000001</v>
      </c>
      <c r="R275" s="14">
        <f>VLOOKUP(Sales[[#This Row],[Product ID]],Products[[#Headers],[#Data]],5,FALSE)</f>
        <v>9</v>
      </c>
      <c r="S275" s="13">
        <f>Sales[[#This Row],[Quantity]]*Sales[[#This Row],[Unit Price]]</f>
        <v>1107.8000000000002</v>
      </c>
      <c r="T275" s="14">
        <f>Sales[[#This Row],[Quantity]]*Sales[[#This Row],[Unit Cost]]</f>
        <v>522</v>
      </c>
      <c r="U275" s="13">
        <f>Sales[[#This Row],[Total Sales]]-Sales[[#This Row],[Total Cost]]</f>
        <v>585.80000000000018</v>
      </c>
    </row>
    <row r="276" spans="1:21" x14ac:dyDescent="0.25">
      <c r="A276" t="s">
        <v>284</v>
      </c>
      <c r="B276" s="2">
        <v>44088</v>
      </c>
      <c r="C276" s="2" t="str">
        <f t="shared" si="8"/>
        <v>Monday</v>
      </c>
      <c r="D276" s="2" t="str">
        <f t="shared" si="9"/>
        <v>September</v>
      </c>
      <c r="E276" s="3">
        <v>0.58346777555073459</v>
      </c>
      <c r="F276" t="s">
        <v>2150</v>
      </c>
      <c r="G276" t="s">
        <v>2362</v>
      </c>
      <c r="H276" t="s">
        <v>1011</v>
      </c>
      <c r="I276" s="1" t="s">
        <v>2599</v>
      </c>
      <c r="J276" s="1" t="s">
        <v>2599</v>
      </c>
      <c r="K276" s="1" t="s">
        <v>2549</v>
      </c>
      <c r="L276" s="1" t="s">
        <v>1013</v>
      </c>
      <c r="M276">
        <v>12401</v>
      </c>
      <c r="N276">
        <v>45</v>
      </c>
      <c r="O276" s="1" t="str">
        <f>VLOOKUP(Sales[[#This Row],[Product ID]],Products[[#Headers],[#Data],[Product ID]:[Product Name]],2,FALSE)</f>
        <v>Avery Recycled Flexi-View Covers for Binding Systems</v>
      </c>
      <c r="P276" s="1" t="str">
        <f>VLOOKUP(Sales[[#This Row],[Product ID]],Products[[#Headers],[#Data],[Product ID]:[Category]],3,)</f>
        <v>Office Supplies</v>
      </c>
      <c r="Q276" s="13">
        <f>VLOOKUP(Sales[[#This Row],[Product ID]],Products[[#Headers],[#Data],[Product ID]:[Unit Price]],4,FALSE)</f>
        <v>74.599999999999994</v>
      </c>
      <c r="R276" s="14">
        <f>VLOOKUP(Sales[[#This Row],[Product ID]],Products[[#Headers],[#Data]],5,FALSE)</f>
        <v>64</v>
      </c>
      <c r="S276" s="13">
        <f>Sales[[#This Row],[Quantity]]*Sales[[#This Row],[Unit Price]]</f>
        <v>3356.9999999999995</v>
      </c>
      <c r="T276" s="14">
        <f>Sales[[#This Row],[Quantity]]*Sales[[#This Row],[Unit Cost]]</f>
        <v>2880</v>
      </c>
      <c r="U276" s="13">
        <f>Sales[[#This Row],[Total Sales]]-Sales[[#This Row],[Total Cost]]</f>
        <v>476.99999999999955</v>
      </c>
    </row>
    <row r="277" spans="1:21" x14ac:dyDescent="0.25">
      <c r="A277" t="s">
        <v>285</v>
      </c>
      <c r="B277" s="2">
        <v>44081</v>
      </c>
      <c r="C277" s="2" t="str">
        <f t="shared" si="8"/>
        <v>Monday</v>
      </c>
      <c r="D277" s="2" t="str">
        <f t="shared" si="9"/>
        <v>September</v>
      </c>
      <c r="E277" s="3">
        <v>0.27422399454089885</v>
      </c>
      <c r="F277" t="s">
        <v>2029</v>
      </c>
      <c r="G277" t="s">
        <v>2241</v>
      </c>
      <c r="H277" t="s">
        <v>1011</v>
      </c>
      <c r="I277" s="1" t="s">
        <v>2600</v>
      </c>
      <c r="J277" s="1" t="s">
        <v>2600</v>
      </c>
      <c r="K277" s="1" t="s">
        <v>2549</v>
      </c>
      <c r="L277" s="1" t="s">
        <v>1013</v>
      </c>
      <c r="M277">
        <v>12232</v>
      </c>
      <c r="N277">
        <v>32</v>
      </c>
      <c r="O277" s="1" t="str">
        <f>VLOOKUP(Sales[[#This Row],[Product ID]],Products[[#Headers],[#Data],[Product ID]:[Product Name]],2,FALSE)</f>
        <v>Duraprazole Agalsixolol</v>
      </c>
      <c r="P277" s="1" t="str">
        <f>VLOOKUP(Sales[[#This Row],[Product ID]],Products[[#Headers],[#Data],[Product ID]:[Category]],3,)</f>
        <v>Antiseptics</v>
      </c>
      <c r="Q277" s="13">
        <f>VLOOKUP(Sales[[#This Row],[Product ID]],Products[[#Headers],[#Data],[Product ID]:[Unit Price]],4,FALSE)</f>
        <v>52.75</v>
      </c>
      <c r="R277" s="14">
        <f>VLOOKUP(Sales[[#This Row],[Product ID]],Products[[#Headers],[#Data]],5,FALSE)</f>
        <v>28</v>
      </c>
      <c r="S277" s="13">
        <f>Sales[[#This Row],[Quantity]]*Sales[[#This Row],[Unit Price]]</f>
        <v>1688</v>
      </c>
      <c r="T277" s="14">
        <f>Sales[[#This Row],[Quantity]]*Sales[[#This Row],[Unit Cost]]</f>
        <v>896</v>
      </c>
      <c r="U277" s="13">
        <f>Sales[[#This Row],[Total Sales]]-Sales[[#This Row],[Total Cost]]</f>
        <v>792</v>
      </c>
    </row>
    <row r="278" spans="1:21" x14ac:dyDescent="0.25">
      <c r="A278" t="s">
        <v>286</v>
      </c>
      <c r="B278" s="2">
        <v>44300</v>
      </c>
      <c r="C278" s="2" t="str">
        <f t="shared" si="8"/>
        <v>Wednesday</v>
      </c>
      <c r="D278" s="2" t="str">
        <f t="shared" si="9"/>
        <v>April</v>
      </c>
      <c r="E278" s="3">
        <v>0.34591025252436836</v>
      </c>
      <c r="F278" t="s">
        <v>2171</v>
      </c>
      <c r="G278" t="s">
        <v>2383</v>
      </c>
      <c r="H278" t="s">
        <v>1010</v>
      </c>
      <c r="I278" s="1" t="s">
        <v>2601</v>
      </c>
      <c r="J278" s="1" t="s">
        <v>2601</v>
      </c>
      <c r="K278" s="1" t="s">
        <v>2549</v>
      </c>
      <c r="L278" s="1" t="s">
        <v>1013</v>
      </c>
      <c r="M278">
        <v>13119</v>
      </c>
      <c r="N278">
        <v>33</v>
      </c>
      <c r="O278" s="1" t="str">
        <f>VLOOKUP(Sales[[#This Row],[Product ID]],Products[[#Headers],[#Data],[Product ID]:[Product Name]],2,FALSE)</f>
        <v>Xerox 212</v>
      </c>
      <c r="P278" s="1" t="str">
        <f>VLOOKUP(Sales[[#This Row],[Product ID]],Products[[#Headers],[#Data],[Product ID]:[Category]],3,)</f>
        <v>Office Supplies</v>
      </c>
      <c r="Q278" s="13">
        <f>VLOOKUP(Sales[[#This Row],[Product ID]],Products[[#Headers],[#Data],[Product ID]:[Unit Price]],4,FALSE)</f>
        <v>63.71</v>
      </c>
      <c r="R278" s="14">
        <f>VLOOKUP(Sales[[#This Row],[Product ID]],Products[[#Headers],[#Data]],5,FALSE)</f>
        <v>57</v>
      </c>
      <c r="S278" s="13">
        <f>Sales[[#This Row],[Quantity]]*Sales[[#This Row],[Unit Price]]</f>
        <v>2102.4299999999998</v>
      </c>
      <c r="T278" s="14">
        <f>Sales[[#This Row],[Quantity]]*Sales[[#This Row],[Unit Cost]]</f>
        <v>1881</v>
      </c>
      <c r="U278" s="13">
        <f>Sales[[#This Row],[Total Sales]]-Sales[[#This Row],[Total Cost]]</f>
        <v>221.42999999999984</v>
      </c>
    </row>
    <row r="279" spans="1:21" x14ac:dyDescent="0.25">
      <c r="A279" t="s">
        <v>287</v>
      </c>
      <c r="B279" s="2">
        <v>44350</v>
      </c>
      <c r="C279" s="2" t="str">
        <f t="shared" si="8"/>
        <v>Thursday</v>
      </c>
      <c r="D279" s="2" t="str">
        <f t="shared" si="9"/>
        <v>June</v>
      </c>
      <c r="E279" s="3">
        <v>0.61097528392920042</v>
      </c>
      <c r="F279" t="s">
        <v>2174</v>
      </c>
      <c r="G279" t="s">
        <v>2386</v>
      </c>
      <c r="H279" t="s">
        <v>1011</v>
      </c>
      <c r="I279" s="1" t="s">
        <v>2602</v>
      </c>
      <c r="J279" s="1" t="s">
        <v>2602</v>
      </c>
      <c r="K279" s="1" t="s">
        <v>2549</v>
      </c>
      <c r="L279" s="1" t="s">
        <v>1013</v>
      </c>
      <c r="M279">
        <v>12348</v>
      </c>
      <c r="N279">
        <v>89</v>
      </c>
      <c r="O279" s="1" t="str">
        <f>VLOOKUP(Sales[[#This Row],[Product ID]],Products[[#Headers],[#Data],[Product ID]:[Product Name]],2,FALSE)</f>
        <v>Tetratanyl</v>
      </c>
      <c r="P279" s="1" t="str">
        <f>VLOOKUP(Sales[[#This Row],[Product ID]],Products[[#Headers],[#Data],[Product ID]:[Category]],3,)</f>
        <v>Antimalarial</v>
      </c>
      <c r="Q279" s="13">
        <f>VLOOKUP(Sales[[#This Row],[Product ID]],Products[[#Headers],[#Data],[Product ID]:[Unit Price]],4,FALSE)</f>
        <v>29.61</v>
      </c>
      <c r="R279" s="14">
        <f>VLOOKUP(Sales[[#This Row],[Product ID]],Products[[#Headers],[#Data]],5,FALSE)</f>
        <v>20</v>
      </c>
      <c r="S279" s="13">
        <f>Sales[[#This Row],[Quantity]]*Sales[[#This Row],[Unit Price]]</f>
        <v>2635.29</v>
      </c>
      <c r="T279" s="14">
        <f>Sales[[#This Row],[Quantity]]*Sales[[#This Row],[Unit Cost]]</f>
        <v>1780</v>
      </c>
      <c r="U279" s="13">
        <f>Sales[[#This Row],[Total Sales]]-Sales[[#This Row],[Total Cost]]</f>
        <v>855.29</v>
      </c>
    </row>
    <row r="280" spans="1:21" x14ac:dyDescent="0.25">
      <c r="A280" t="s">
        <v>288</v>
      </c>
      <c r="B280" s="2">
        <v>44172</v>
      </c>
      <c r="C280" s="2" t="str">
        <f t="shared" si="8"/>
        <v>Monday</v>
      </c>
      <c r="D280" s="2" t="str">
        <f t="shared" si="9"/>
        <v>December</v>
      </c>
      <c r="E280" s="3">
        <v>6.3488390052485189E-3</v>
      </c>
      <c r="F280" t="s">
        <v>2025</v>
      </c>
      <c r="G280" t="s">
        <v>2237</v>
      </c>
      <c r="H280" t="s">
        <v>1010</v>
      </c>
      <c r="I280" s="1" t="s">
        <v>2603</v>
      </c>
      <c r="J280" s="1" t="s">
        <v>2603</v>
      </c>
      <c r="K280" s="1" t="s">
        <v>2549</v>
      </c>
      <c r="L280" s="1" t="s">
        <v>1013</v>
      </c>
      <c r="M280">
        <v>12153</v>
      </c>
      <c r="N280">
        <v>58</v>
      </c>
      <c r="O280" s="1" t="str">
        <f>VLOOKUP(Sales[[#This Row],[Product ID]],Products[[#Headers],[#Data],[Product ID]:[Product Name]],2,FALSE)</f>
        <v>Afinitasol</v>
      </c>
      <c r="P280" s="1" t="str">
        <f>VLOOKUP(Sales[[#This Row],[Product ID]],Products[[#Headers],[#Data],[Product ID]:[Category]],3,)</f>
        <v>Antipiretics</v>
      </c>
      <c r="Q280" s="13">
        <f>VLOOKUP(Sales[[#This Row],[Product ID]],Products[[#Headers],[#Data],[Product ID]:[Unit Price]],4,FALSE)</f>
        <v>40.299999999999997</v>
      </c>
      <c r="R280" s="14">
        <f>VLOOKUP(Sales[[#This Row],[Product ID]],Products[[#Headers],[#Data]],5,FALSE)</f>
        <v>32</v>
      </c>
      <c r="S280" s="13">
        <f>Sales[[#This Row],[Quantity]]*Sales[[#This Row],[Unit Price]]</f>
        <v>2337.3999999999996</v>
      </c>
      <c r="T280" s="14">
        <f>Sales[[#This Row],[Quantity]]*Sales[[#This Row],[Unit Cost]]</f>
        <v>1856</v>
      </c>
      <c r="U280" s="13">
        <f>Sales[[#This Row],[Total Sales]]-Sales[[#This Row],[Total Cost]]</f>
        <v>481.39999999999964</v>
      </c>
    </row>
    <row r="281" spans="1:21" x14ac:dyDescent="0.25">
      <c r="A281" t="s">
        <v>289</v>
      </c>
      <c r="B281" s="2">
        <v>44132</v>
      </c>
      <c r="C281" s="2" t="str">
        <f t="shared" si="8"/>
        <v>Wednesday</v>
      </c>
      <c r="D281" s="2" t="str">
        <f t="shared" si="9"/>
        <v>October</v>
      </c>
      <c r="E281" s="3">
        <v>0.20120462856064847</v>
      </c>
      <c r="F281" t="s">
        <v>2101</v>
      </c>
      <c r="G281" t="s">
        <v>2313</v>
      </c>
      <c r="H281" t="s">
        <v>1010</v>
      </c>
      <c r="I281" s="1" t="s">
        <v>2604</v>
      </c>
      <c r="J281" s="1" t="s">
        <v>2604</v>
      </c>
      <c r="K281" s="1" t="s">
        <v>2549</v>
      </c>
      <c r="L281" s="1" t="s">
        <v>1013</v>
      </c>
      <c r="M281">
        <v>12894</v>
      </c>
      <c r="N281">
        <v>54</v>
      </c>
      <c r="O281" s="1" t="str">
        <f>VLOOKUP(Sales[[#This Row],[Product ID]],Products[[#Headers],[#Data],[Product ID]:[Product Name]],2,FALSE)</f>
        <v>Angle-D Ring Binders</v>
      </c>
      <c r="P281" s="1" t="str">
        <f>VLOOKUP(Sales[[#This Row],[Product ID]],Products[[#Headers],[#Data],[Product ID]:[Category]],3,)</f>
        <v>Office Supplies</v>
      </c>
      <c r="Q281" s="13">
        <f>VLOOKUP(Sales[[#This Row],[Product ID]],Products[[#Headers],[#Data],[Product ID]:[Unit Price]],4,FALSE)</f>
        <v>77.2</v>
      </c>
      <c r="R281" s="14">
        <f>VLOOKUP(Sales[[#This Row],[Product ID]],Products[[#Headers],[#Data]],5,FALSE)</f>
        <v>68</v>
      </c>
      <c r="S281" s="13">
        <f>Sales[[#This Row],[Quantity]]*Sales[[#This Row],[Unit Price]]</f>
        <v>4168.8</v>
      </c>
      <c r="T281" s="14">
        <f>Sales[[#This Row],[Quantity]]*Sales[[#This Row],[Unit Cost]]</f>
        <v>3672</v>
      </c>
      <c r="U281" s="13">
        <f>Sales[[#This Row],[Total Sales]]-Sales[[#This Row],[Total Cost]]</f>
        <v>496.80000000000018</v>
      </c>
    </row>
    <row r="282" spans="1:21" x14ac:dyDescent="0.25">
      <c r="A282" t="s">
        <v>290</v>
      </c>
      <c r="B282" s="2">
        <v>44153</v>
      </c>
      <c r="C282" s="2" t="str">
        <f t="shared" si="8"/>
        <v>Wednesday</v>
      </c>
      <c r="D282" s="2" t="str">
        <f t="shared" si="9"/>
        <v>November</v>
      </c>
      <c r="E282" s="3">
        <v>0.57853040729162497</v>
      </c>
      <c r="F282" t="s">
        <v>2090</v>
      </c>
      <c r="G282" t="s">
        <v>2302</v>
      </c>
      <c r="H282" t="s">
        <v>1010</v>
      </c>
      <c r="I282" s="1" t="s">
        <v>2557</v>
      </c>
      <c r="J282" s="1" t="s">
        <v>2557</v>
      </c>
      <c r="K282" s="1" t="s">
        <v>2549</v>
      </c>
      <c r="L282" s="1" t="s">
        <v>1012</v>
      </c>
      <c r="M282">
        <v>12220</v>
      </c>
      <c r="N282">
        <v>48</v>
      </c>
      <c r="O282" s="1" t="str">
        <f>VLOOKUP(Sales[[#This Row],[Product ID]],Products[[#Headers],[#Data],[Product ID]:[Product Name]],2,FALSE)</f>
        <v>Dasagestin</v>
      </c>
      <c r="P282" s="1" t="str">
        <f>VLOOKUP(Sales[[#This Row],[Product ID]],Products[[#Headers],[#Data],[Product ID]:[Category]],3,)</f>
        <v>Analgesics</v>
      </c>
      <c r="Q282" s="13">
        <f>VLOOKUP(Sales[[#This Row],[Product ID]],Products[[#Headers],[#Data],[Product ID]:[Unit Price]],4,FALSE)</f>
        <v>76.52</v>
      </c>
      <c r="R282" s="14">
        <f>VLOOKUP(Sales[[#This Row],[Product ID]],Products[[#Headers],[#Data]],5,FALSE)</f>
        <v>64</v>
      </c>
      <c r="S282" s="13">
        <f>Sales[[#This Row],[Quantity]]*Sales[[#This Row],[Unit Price]]</f>
        <v>3672.96</v>
      </c>
      <c r="T282" s="14">
        <f>Sales[[#This Row],[Quantity]]*Sales[[#This Row],[Unit Cost]]</f>
        <v>3072</v>
      </c>
      <c r="U282" s="13">
        <f>Sales[[#This Row],[Total Sales]]-Sales[[#This Row],[Total Cost]]</f>
        <v>600.96</v>
      </c>
    </row>
    <row r="283" spans="1:21" x14ac:dyDescent="0.25">
      <c r="A283" t="s">
        <v>291</v>
      </c>
      <c r="B283" s="2">
        <v>44165</v>
      </c>
      <c r="C283" s="2" t="str">
        <f t="shared" si="8"/>
        <v>Monday</v>
      </c>
      <c r="D283" s="2" t="str">
        <f t="shared" si="9"/>
        <v>November</v>
      </c>
      <c r="E283" s="3">
        <v>0.11598902133992739</v>
      </c>
      <c r="F283" t="s">
        <v>2117</v>
      </c>
      <c r="G283" t="s">
        <v>2329</v>
      </c>
      <c r="H283" t="s">
        <v>1010</v>
      </c>
      <c r="I283" s="1" t="s">
        <v>2553</v>
      </c>
      <c r="J283" s="1" t="s">
        <v>2553</v>
      </c>
      <c r="K283" s="1" t="s">
        <v>2549</v>
      </c>
      <c r="L283" s="1" t="s">
        <v>1012</v>
      </c>
      <c r="M283">
        <v>12570</v>
      </c>
      <c r="N283">
        <v>61</v>
      </c>
      <c r="O283" s="1" t="str">
        <f>VLOOKUP(Sales[[#This Row],[Product ID]],Products[[#Headers],[#Data],[Product ID]:[Product Name]],2,FALSE)</f>
        <v>Advantus Push Pins, Aluminum Head</v>
      </c>
      <c r="P283" s="1" t="str">
        <f>VLOOKUP(Sales[[#This Row],[Product ID]],Products[[#Headers],[#Data],[Product ID]:[Category]],3,)</f>
        <v>Office Supplies</v>
      </c>
      <c r="Q283" s="13">
        <f>VLOOKUP(Sales[[#This Row],[Product ID]],Products[[#Headers],[#Data],[Product ID]:[Unit Price]],4,FALSE)</f>
        <v>82.93</v>
      </c>
      <c r="R283" s="14">
        <f>VLOOKUP(Sales[[#This Row],[Product ID]],Products[[#Headers],[#Data]],5,FALSE)</f>
        <v>50</v>
      </c>
      <c r="S283" s="13">
        <f>Sales[[#This Row],[Quantity]]*Sales[[#This Row],[Unit Price]]</f>
        <v>5058.7300000000005</v>
      </c>
      <c r="T283" s="14">
        <f>Sales[[#This Row],[Quantity]]*Sales[[#This Row],[Unit Cost]]</f>
        <v>3050</v>
      </c>
      <c r="U283" s="13">
        <f>Sales[[#This Row],[Total Sales]]-Sales[[#This Row],[Total Cost]]</f>
        <v>2008.7300000000005</v>
      </c>
    </row>
    <row r="284" spans="1:21" x14ac:dyDescent="0.25">
      <c r="A284" t="s">
        <v>292</v>
      </c>
      <c r="B284" s="2">
        <v>44157</v>
      </c>
      <c r="C284" s="2" t="str">
        <f t="shared" si="8"/>
        <v>Sunday</v>
      </c>
      <c r="D284" s="2" t="str">
        <f t="shared" si="9"/>
        <v>November</v>
      </c>
      <c r="E284" s="3">
        <v>0.60972701224307058</v>
      </c>
      <c r="F284" t="s">
        <v>2168</v>
      </c>
      <c r="G284" t="s">
        <v>2380</v>
      </c>
      <c r="H284" t="s">
        <v>1011</v>
      </c>
      <c r="I284" s="1" t="s">
        <v>2589</v>
      </c>
      <c r="J284" s="1" t="s">
        <v>2589</v>
      </c>
      <c r="K284" s="1" t="s">
        <v>2549</v>
      </c>
      <c r="L284" s="1" t="s">
        <v>1012</v>
      </c>
      <c r="M284">
        <v>13040</v>
      </c>
      <c r="N284">
        <v>67</v>
      </c>
      <c r="O284" s="1" t="str">
        <f>VLOOKUP(Sales[[#This Row],[Product ID]],Products[[#Headers],[#Data],[Product ID]:[Product Name]],2,FALSE)</f>
        <v>Boston 16801 Nautilus Battery Pencil Sharpener</v>
      </c>
      <c r="P284" s="1" t="str">
        <f>VLOOKUP(Sales[[#This Row],[Product ID]],Products[[#Headers],[#Data],[Product ID]:[Category]],3,)</f>
        <v>Office Supplies</v>
      </c>
      <c r="Q284" s="13">
        <f>VLOOKUP(Sales[[#This Row],[Product ID]],Products[[#Headers],[#Data],[Product ID]:[Unit Price]],4,FALSE)</f>
        <v>84.61</v>
      </c>
      <c r="R284" s="14">
        <f>VLOOKUP(Sales[[#This Row],[Product ID]],Products[[#Headers],[#Data]],5,FALSE)</f>
        <v>70</v>
      </c>
      <c r="S284" s="13">
        <f>Sales[[#This Row],[Quantity]]*Sales[[#This Row],[Unit Price]]</f>
        <v>5668.87</v>
      </c>
      <c r="T284" s="14">
        <f>Sales[[#This Row],[Quantity]]*Sales[[#This Row],[Unit Cost]]</f>
        <v>4690</v>
      </c>
      <c r="U284" s="13">
        <f>Sales[[#This Row],[Total Sales]]-Sales[[#This Row],[Total Cost]]</f>
        <v>978.86999999999989</v>
      </c>
    </row>
    <row r="285" spans="1:21" x14ac:dyDescent="0.25">
      <c r="A285" t="s">
        <v>293</v>
      </c>
      <c r="B285" s="2">
        <v>44023</v>
      </c>
      <c r="C285" s="2" t="str">
        <f t="shared" si="8"/>
        <v>Saturday</v>
      </c>
      <c r="D285" s="2" t="str">
        <f t="shared" si="9"/>
        <v>July</v>
      </c>
      <c r="E285" s="3">
        <v>0.79517191588612968</v>
      </c>
      <c r="F285" t="s">
        <v>2049</v>
      </c>
      <c r="G285" t="s">
        <v>2261</v>
      </c>
      <c r="H285" t="s">
        <v>1011</v>
      </c>
      <c r="I285" s="1" t="s">
        <v>2605</v>
      </c>
      <c r="J285" s="1" t="s">
        <v>2605</v>
      </c>
      <c r="K285" s="1" t="s">
        <v>2549</v>
      </c>
      <c r="L285" s="1" t="s">
        <v>1012</v>
      </c>
      <c r="M285">
        <v>12287</v>
      </c>
      <c r="N285">
        <v>57</v>
      </c>
      <c r="O285" s="1" t="str">
        <f>VLOOKUP(Sales[[#This Row],[Product ID]],Products[[#Headers],[#Data],[Product ID]:[Product Name]],2,FALSE)</f>
        <v>Malaxolol Aeroprosyn</v>
      </c>
      <c r="P285" s="1" t="str">
        <f>VLOOKUP(Sales[[#This Row],[Product ID]],Products[[#Headers],[#Data],[Product ID]:[Category]],3,)</f>
        <v>Antiseptics</v>
      </c>
      <c r="Q285" s="13">
        <f>VLOOKUP(Sales[[#This Row],[Product ID]],Products[[#Headers],[#Data],[Product ID]:[Unit Price]],4,FALSE)</f>
        <v>16.48</v>
      </c>
      <c r="R285" s="14">
        <f>VLOOKUP(Sales[[#This Row],[Product ID]],Products[[#Headers],[#Data]],5,FALSE)</f>
        <v>13</v>
      </c>
      <c r="S285" s="13">
        <f>Sales[[#This Row],[Quantity]]*Sales[[#This Row],[Unit Price]]</f>
        <v>939.36</v>
      </c>
      <c r="T285" s="14">
        <f>Sales[[#This Row],[Quantity]]*Sales[[#This Row],[Unit Cost]]</f>
        <v>741</v>
      </c>
      <c r="U285" s="13">
        <f>Sales[[#This Row],[Total Sales]]-Sales[[#This Row],[Total Cost]]</f>
        <v>198.36</v>
      </c>
    </row>
    <row r="286" spans="1:21" x14ac:dyDescent="0.25">
      <c r="A286" t="s">
        <v>294</v>
      </c>
      <c r="B286" s="2">
        <v>44201</v>
      </c>
      <c r="C286" s="2" t="str">
        <f t="shared" si="8"/>
        <v>Tuesday</v>
      </c>
      <c r="D286" s="2" t="str">
        <f t="shared" si="9"/>
        <v>January</v>
      </c>
      <c r="E286" s="3">
        <v>0.78639249307997294</v>
      </c>
      <c r="F286" t="s">
        <v>2061</v>
      </c>
      <c r="G286" t="s">
        <v>2273</v>
      </c>
      <c r="H286" t="s">
        <v>1011</v>
      </c>
      <c r="I286" s="1" t="s">
        <v>2606</v>
      </c>
      <c r="J286" s="1" t="s">
        <v>2606</v>
      </c>
      <c r="K286" s="1" t="s">
        <v>2549</v>
      </c>
      <c r="L286" s="1" t="s">
        <v>1012</v>
      </c>
      <c r="M286">
        <v>12983</v>
      </c>
      <c r="N286">
        <v>86</v>
      </c>
      <c r="O286" s="1" t="str">
        <f>VLOOKUP(Sales[[#This Row],[Product ID]],Products[[#Headers],[#Data],[Product ID]:[Product Name]],2,FALSE)</f>
        <v>Xerox 196</v>
      </c>
      <c r="P286" s="1" t="str">
        <f>VLOOKUP(Sales[[#This Row],[Product ID]],Products[[#Headers],[#Data],[Product ID]:[Category]],3,)</f>
        <v>Office Supplies</v>
      </c>
      <c r="Q286" s="13">
        <f>VLOOKUP(Sales[[#This Row],[Product ID]],Products[[#Headers],[#Data],[Product ID]:[Unit Price]],4,FALSE)</f>
        <v>99.1</v>
      </c>
      <c r="R286" s="14">
        <f>VLOOKUP(Sales[[#This Row],[Product ID]],Products[[#Headers],[#Data]],5,FALSE)</f>
        <v>78</v>
      </c>
      <c r="S286" s="13">
        <f>Sales[[#This Row],[Quantity]]*Sales[[#This Row],[Unit Price]]</f>
        <v>8522.6</v>
      </c>
      <c r="T286" s="14">
        <f>Sales[[#This Row],[Quantity]]*Sales[[#This Row],[Unit Cost]]</f>
        <v>6708</v>
      </c>
      <c r="U286" s="13">
        <f>Sales[[#This Row],[Total Sales]]-Sales[[#This Row],[Total Cost]]</f>
        <v>1814.6000000000004</v>
      </c>
    </row>
    <row r="287" spans="1:21" x14ac:dyDescent="0.25">
      <c r="A287" t="s">
        <v>295</v>
      </c>
      <c r="B287" s="2">
        <v>44052</v>
      </c>
      <c r="C287" s="2" t="str">
        <f t="shared" si="8"/>
        <v>Sunday</v>
      </c>
      <c r="D287" s="2" t="str">
        <f t="shared" si="9"/>
        <v>August</v>
      </c>
      <c r="E287" s="3">
        <v>0.73867272246263826</v>
      </c>
      <c r="F287" t="s">
        <v>2134</v>
      </c>
      <c r="G287" t="s">
        <v>2346</v>
      </c>
      <c r="H287" t="s">
        <v>1011</v>
      </c>
      <c r="I287" s="1" t="s">
        <v>2561</v>
      </c>
      <c r="J287" s="1" t="s">
        <v>2561</v>
      </c>
      <c r="K287" s="1" t="s">
        <v>2549</v>
      </c>
      <c r="L287" s="1" t="s">
        <v>1012</v>
      </c>
      <c r="M287">
        <v>12821</v>
      </c>
      <c r="N287">
        <v>48</v>
      </c>
      <c r="O287" s="1" t="str">
        <f>VLOOKUP(Sales[[#This Row],[Product ID]],Products[[#Headers],[#Data],[Product ID]:[Product Name]],2,FALSE)</f>
        <v>White Dual Perf Computer Printout Paper, 2700 Sheets, 1 Part, Heavyweight, 20 lbs., 14 7/8 x 11</v>
      </c>
      <c r="P287" s="1" t="str">
        <f>VLOOKUP(Sales[[#This Row],[Product ID]],Products[[#Headers],[#Data],[Product ID]:[Category]],3,)</f>
        <v>Office Supplies</v>
      </c>
      <c r="Q287" s="13">
        <f>VLOOKUP(Sales[[#This Row],[Product ID]],Products[[#Headers],[#Data],[Product ID]:[Unit Price]],4,FALSE)</f>
        <v>63.56</v>
      </c>
      <c r="R287" s="14">
        <f>VLOOKUP(Sales[[#This Row],[Product ID]],Products[[#Headers],[#Data]],5,FALSE)</f>
        <v>54</v>
      </c>
      <c r="S287" s="13">
        <f>Sales[[#This Row],[Quantity]]*Sales[[#This Row],[Unit Price]]</f>
        <v>3050.88</v>
      </c>
      <c r="T287" s="14">
        <f>Sales[[#This Row],[Quantity]]*Sales[[#This Row],[Unit Cost]]</f>
        <v>2592</v>
      </c>
      <c r="U287" s="13">
        <f>Sales[[#This Row],[Total Sales]]-Sales[[#This Row],[Total Cost]]</f>
        <v>458.88000000000011</v>
      </c>
    </row>
    <row r="288" spans="1:21" x14ac:dyDescent="0.25">
      <c r="A288" t="s">
        <v>296</v>
      </c>
      <c r="B288" s="2">
        <v>44331</v>
      </c>
      <c r="C288" s="2" t="str">
        <f t="shared" si="8"/>
        <v>Saturday</v>
      </c>
      <c r="D288" s="2" t="str">
        <f t="shared" si="9"/>
        <v>May</v>
      </c>
      <c r="E288" s="3">
        <v>0.63344728284983765</v>
      </c>
      <c r="F288" t="s">
        <v>2175</v>
      </c>
      <c r="G288" t="s">
        <v>2387</v>
      </c>
      <c r="H288" t="s">
        <v>1011</v>
      </c>
      <c r="I288" s="1" t="s">
        <v>2558</v>
      </c>
      <c r="J288" s="1" t="s">
        <v>2558</v>
      </c>
      <c r="K288" s="1" t="s">
        <v>2549</v>
      </c>
      <c r="L288" s="1" t="s">
        <v>1013</v>
      </c>
      <c r="M288">
        <v>12726</v>
      </c>
      <c r="N288">
        <v>24</v>
      </c>
      <c r="O288" s="1" t="str">
        <f>VLOOKUP(Sales[[#This Row],[Product ID]],Products[[#Headers],[#Data],[Product ID]:[Product Name]],2,FALSE)</f>
        <v>2300 Heavy-Duty Transfer File Systems by Perma</v>
      </c>
      <c r="P288" s="1" t="str">
        <f>VLOOKUP(Sales[[#This Row],[Product ID]],Products[[#Headers],[#Data],[Product ID]:[Category]],3,)</f>
        <v>Office Supplies</v>
      </c>
      <c r="Q288" s="13">
        <f>VLOOKUP(Sales[[#This Row],[Product ID]],Products[[#Headers],[#Data],[Product ID]:[Unit Price]],4,FALSE)</f>
        <v>45.58</v>
      </c>
      <c r="R288" s="14">
        <f>VLOOKUP(Sales[[#This Row],[Product ID]],Products[[#Headers],[#Data]],5,FALSE)</f>
        <v>35</v>
      </c>
      <c r="S288" s="13">
        <f>Sales[[#This Row],[Quantity]]*Sales[[#This Row],[Unit Price]]</f>
        <v>1093.92</v>
      </c>
      <c r="T288" s="14">
        <f>Sales[[#This Row],[Quantity]]*Sales[[#This Row],[Unit Cost]]</f>
        <v>840</v>
      </c>
      <c r="U288" s="13">
        <f>Sales[[#This Row],[Total Sales]]-Sales[[#This Row],[Total Cost]]</f>
        <v>253.92000000000007</v>
      </c>
    </row>
    <row r="289" spans="1:21" x14ac:dyDescent="0.25">
      <c r="A289" t="s">
        <v>297</v>
      </c>
      <c r="B289" s="2">
        <v>44329</v>
      </c>
      <c r="C289" s="2" t="str">
        <f t="shared" si="8"/>
        <v>Thursday</v>
      </c>
      <c r="D289" s="2" t="str">
        <f t="shared" si="9"/>
        <v>May</v>
      </c>
      <c r="E289" s="3">
        <v>6.8204752287316817E-2</v>
      </c>
      <c r="F289" t="s">
        <v>2129</v>
      </c>
      <c r="G289" t="s">
        <v>2341</v>
      </c>
      <c r="H289" t="s">
        <v>1011</v>
      </c>
      <c r="I289" s="1" t="s">
        <v>2607</v>
      </c>
      <c r="J289" s="1" t="s">
        <v>2607</v>
      </c>
      <c r="K289" s="1" t="s">
        <v>2549</v>
      </c>
      <c r="L289" s="1" t="s">
        <v>1013</v>
      </c>
      <c r="M289">
        <v>12247</v>
      </c>
      <c r="N289">
        <v>97</v>
      </c>
      <c r="O289" s="1" t="str">
        <f>VLOOKUP(Sales[[#This Row],[Product ID]],Products[[#Headers],[#Data],[Product ID]:[Product Name]],2,FALSE)</f>
        <v>Flutacerol</v>
      </c>
      <c r="P289" s="1" t="str">
        <f>VLOOKUP(Sales[[#This Row],[Product ID]],Products[[#Headers],[#Data],[Product ID]:[Category]],3,)</f>
        <v>Analgesics</v>
      </c>
      <c r="Q289" s="13">
        <f>VLOOKUP(Sales[[#This Row],[Product ID]],Products[[#Headers],[#Data],[Product ID]:[Unit Price]],4,FALSE)</f>
        <v>58.07</v>
      </c>
      <c r="R289" s="14">
        <f>VLOOKUP(Sales[[#This Row],[Product ID]],Products[[#Headers],[#Data]],5,FALSE)</f>
        <v>43</v>
      </c>
      <c r="S289" s="13">
        <f>Sales[[#This Row],[Quantity]]*Sales[[#This Row],[Unit Price]]</f>
        <v>5632.79</v>
      </c>
      <c r="T289" s="14">
        <f>Sales[[#This Row],[Quantity]]*Sales[[#This Row],[Unit Cost]]</f>
        <v>4171</v>
      </c>
      <c r="U289" s="13">
        <f>Sales[[#This Row],[Total Sales]]-Sales[[#This Row],[Total Cost]]</f>
        <v>1461.79</v>
      </c>
    </row>
    <row r="290" spans="1:21" x14ac:dyDescent="0.25">
      <c r="A290" t="s">
        <v>298</v>
      </c>
      <c r="B290" s="2">
        <v>44126</v>
      </c>
      <c r="C290" s="2" t="str">
        <f t="shared" si="8"/>
        <v>Thursday</v>
      </c>
      <c r="D290" s="2" t="str">
        <f t="shared" si="9"/>
        <v>October</v>
      </c>
      <c r="E290" s="3">
        <v>0.96031734665603052</v>
      </c>
      <c r="F290" t="s">
        <v>2041</v>
      </c>
      <c r="G290" t="s">
        <v>2253</v>
      </c>
      <c r="H290" t="s">
        <v>1010</v>
      </c>
      <c r="I290" s="1" t="s">
        <v>2586</v>
      </c>
      <c r="J290" s="1" t="s">
        <v>2586</v>
      </c>
      <c r="K290" s="1" t="s">
        <v>2549</v>
      </c>
      <c r="L290" s="1" t="s">
        <v>1013</v>
      </c>
      <c r="M290">
        <v>12513</v>
      </c>
      <c r="N290">
        <v>55</v>
      </c>
      <c r="O290" s="1" t="str">
        <f>VLOOKUP(Sales[[#This Row],[Product ID]],Products[[#Headers],[#Data],[Product ID]:[Product Name]],2,FALSE)</f>
        <v>Seth Thomas 14" Putty-Colored Wall Clock</v>
      </c>
      <c r="P290" s="1" t="str">
        <f>VLOOKUP(Sales[[#This Row],[Product ID]],Products[[#Headers],[#Data],[Product ID]:[Category]],3,)</f>
        <v>Furniture</v>
      </c>
      <c r="Q290" s="13">
        <f>VLOOKUP(Sales[[#This Row],[Product ID]],Products[[#Headers],[#Data],[Product ID]:[Unit Price]],4,FALSE)</f>
        <v>23.65</v>
      </c>
      <c r="R290" s="14">
        <f>VLOOKUP(Sales[[#This Row],[Product ID]],Products[[#Headers],[#Data]],5,FALSE)</f>
        <v>9</v>
      </c>
      <c r="S290" s="13">
        <f>Sales[[#This Row],[Quantity]]*Sales[[#This Row],[Unit Price]]</f>
        <v>1300.75</v>
      </c>
      <c r="T290" s="14">
        <f>Sales[[#This Row],[Quantity]]*Sales[[#This Row],[Unit Cost]]</f>
        <v>495</v>
      </c>
      <c r="U290" s="13">
        <f>Sales[[#This Row],[Total Sales]]-Sales[[#This Row],[Total Cost]]</f>
        <v>805.75</v>
      </c>
    </row>
    <row r="291" spans="1:21" x14ac:dyDescent="0.25">
      <c r="A291" t="s">
        <v>299</v>
      </c>
      <c r="B291" s="2">
        <v>44265</v>
      </c>
      <c r="C291" s="2" t="str">
        <f t="shared" si="8"/>
        <v>Wednesday</v>
      </c>
      <c r="D291" s="2" t="str">
        <f t="shared" si="9"/>
        <v>March</v>
      </c>
      <c r="E291" s="3">
        <v>0.31150663255994571</v>
      </c>
      <c r="F291" t="s">
        <v>2106</v>
      </c>
      <c r="G291" t="s">
        <v>2318</v>
      </c>
      <c r="H291" t="s">
        <v>1011</v>
      </c>
      <c r="I291" s="1" t="s">
        <v>2607</v>
      </c>
      <c r="J291" s="1" t="s">
        <v>2607</v>
      </c>
      <c r="K291" s="1" t="s">
        <v>2549</v>
      </c>
      <c r="L291" s="1" t="s">
        <v>1014</v>
      </c>
      <c r="M291">
        <v>12660</v>
      </c>
      <c r="N291">
        <v>90</v>
      </c>
      <c r="O291" s="1" t="str">
        <f>VLOOKUP(Sales[[#This Row],[Product ID]],Products[[#Headers],[#Data],[Product ID]:[Product Name]],2,FALSE)</f>
        <v>Avery 509</v>
      </c>
      <c r="P291" s="1" t="str">
        <f>VLOOKUP(Sales[[#This Row],[Product ID]],Products[[#Headers],[#Data],[Product ID]:[Category]],3,)</f>
        <v>Office Supplies</v>
      </c>
      <c r="Q291" s="13">
        <f>VLOOKUP(Sales[[#This Row],[Product ID]],Products[[#Headers],[#Data],[Product ID]:[Unit Price]],4,FALSE)</f>
        <v>39.21</v>
      </c>
      <c r="R291" s="14">
        <f>VLOOKUP(Sales[[#This Row],[Product ID]],Products[[#Headers],[#Data]],5,FALSE)</f>
        <v>25</v>
      </c>
      <c r="S291" s="13">
        <f>Sales[[#This Row],[Quantity]]*Sales[[#This Row],[Unit Price]]</f>
        <v>3528.9</v>
      </c>
      <c r="T291" s="14">
        <f>Sales[[#This Row],[Quantity]]*Sales[[#This Row],[Unit Cost]]</f>
        <v>2250</v>
      </c>
      <c r="U291" s="13">
        <f>Sales[[#This Row],[Total Sales]]-Sales[[#This Row],[Total Cost]]</f>
        <v>1278.9000000000001</v>
      </c>
    </row>
    <row r="292" spans="1:21" x14ac:dyDescent="0.25">
      <c r="A292" t="s">
        <v>300</v>
      </c>
      <c r="B292" s="2">
        <v>44223</v>
      </c>
      <c r="C292" s="2" t="str">
        <f t="shared" si="8"/>
        <v>Wednesday</v>
      </c>
      <c r="D292" s="2" t="str">
        <f t="shared" si="9"/>
        <v>January</v>
      </c>
      <c r="E292" s="3">
        <v>0.59210526685079656</v>
      </c>
      <c r="F292" t="s">
        <v>2062</v>
      </c>
      <c r="G292" t="s">
        <v>2274</v>
      </c>
      <c r="H292" t="s">
        <v>1010</v>
      </c>
      <c r="I292" s="1" t="s">
        <v>2569</v>
      </c>
      <c r="J292" s="1" t="s">
        <v>2569</v>
      </c>
      <c r="K292" s="1" t="s">
        <v>2549</v>
      </c>
      <c r="L292" s="1" t="s">
        <v>1014</v>
      </c>
      <c r="M292">
        <v>13079</v>
      </c>
      <c r="N292">
        <v>31</v>
      </c>
      <c r="O292" s="1" t="str">
        <f>VLOOKUP(Sales[[#This Row],[Product ID]],Products[[#Headers],[#Data],[Product ID]:[Product Name]],2,FALSE)</f>
        <v>Binding Machine Supplies</v>
      </c>
      <c r="P292" s="1" t="str">
        <f>VLOOKUP(Sales[[#This Row],[Product ID]],Products[[#Headers],[#Data],[Product ID]:[Category]],3,)</f>
        <v>Office Supplies</v>
      </c>
      <c r="Q292" s="13">
        <f>VLOOKUP(Sales[[#This Row],[Product ID]],Products[[#Headers],[#Data],[Product ID]:[Unit Price]],4,FALSE)</f>
        <v>93.88</v>
      </c>
      <c r="R292" s="14">
        <f>VLOOKUP(Sales[[#This Row],[Product ID]],Products[[#Headers],[#Data]],5,FALSE)</f>
        <v>77</v>
      </c>
      <c r="S292" s="13">
        <f>Sales[[#This Row],[Quantity]]*Sales[[#This Row],[Unit Price]]</f>
        <v>2910.2799999999997</v>
      </c>
      <c r="T292" s="14">
        <f>Sales[[#This Row],[Quantity]]*Sales[[#This Row],[Unit Cost]]</f>
        <v>2387</v>
      </c>
      <c r="U292" s="13">
        <f>Sales[[#This Row],[Total Sales]]-Sales[[#This Row],[Total Cost]]</f>
        <v>523.27999999999975</v>
      </c>
    </row>
    <row r="293" spans="1:21" x14ac:dyDescent="0.25">
      <c r="A293" t="s">
        <v>301</v>
      </c>
      <c r="B293" s="2">
        <v>44341</v>
      </c>
      <c r="C293" s="2" t="str">
        <f t="shared" si="8"/>
        <v>Tuesday</v>
      </c>
      <c r="D293" s="2" t="str">
        <f t="shared" si="9"/>
        <v>May</v>
      </c>
      <c r="E293" s="3">
        <v>0.32574707879705245</v>
      </c>
      <c r="F293" t="s">
        <v>2076</v>
      </c>
      <c r="G293" t="s">
        <v>2288</v>
      </c>
      <c r="H293" t="s">
        <v>1011</v>
      </c>
      <c r="I293" s="1" t="s">
        <v>2608</v>
      </c>
      <c r="J293" s="1" t="s">
        <v>2608</v>
      </c>
      <c r="K293" s="1" t="s">
        <v>2549</v>
      </c>
      <c r="L293" s="1" t="s">
        <v>1014</v>
      </c>
      <c r="M293">
        <v>12382</v>
      </c>
      <c r="N293">
        <v>11</v>
      </c>
      <c r="O293" s="1" t="str">
        <f>VLOOKUP(Sales[[#This Row],[Product ID]],Products[[#Headers],[#Data],[Product ID]:[Product Name]],2,FALSE)</f>
        <v>DXL Angle-View Binders with Locking Rings by Samsill</v>
      </c>
      <c r="P293" s="1" t="str">
        <f>VLOOKUP(Sales[[#This Row],[Product ID]],Products[[#Headers],[#Data],[Product ID]:[Category]],3,)</f>
        <v>Office Supplies</v>
      </c>
      <c r="Q293" s="13">
        <f>VLOOKUP(Sales[[#This Row],[Product ID]],Products[[#Headers],[#Data],[Product ID]:[Unit Price]],4,FALSE)</f>
        <v>77.72</v>
      </c>
      <c r="R293" s="14">
        <f>VLOOKUP(Sales[[#This Row],[Product ID]],Products[[#Headers],[#Data]],5,FALSE)</f>
        <v>71</v>
      </c>
      <c r="S293" s="13">
        <f>Sales[[#This Row],[Quantity]]*Sales[[#This Row],[Unit Price]]</f>
        <v>854.92</v>
      </c>
      <c r="T293" s="14">
        <f>Sales[[#This Row],[Quantity]]*Sales[[#This Row],[Unit Cost]]</f>
        <v>781</v>
      </c>
      <c r="U293" s="13">
        <f>Sales[[#This Row],[Total Sales]]-Sales[[#This Row],[Total Cost]]</f>
        <v>73.919999999999959</v>
      </c>
    </row>
    <row r="294" spans="1:21" x14ac:dyDescent="0.25">
      <c r="A294" t="s">
        <v>302</v>
      </c>
      <c r="B294" s="2">
        <v>44266</v>
      </c>
      <c r="C294" s="2" t="str">
        <f t="shared" si="8"/>
        <v>Thursday</v>
      </c>
      <c r="D294" s="2" t="str">
        <f t="shared" si="9"/>
        <v>March</v>
      </c>
      <c r="E294" s="3">
        <v>0.9529760273792911</v>
      </c>
      <c r="F294" t="s">
        <v>2176</v>
      </c>
      <c r="G294" t="s">
        <v>2388</v>
      </c>
      <c r="H294" t="s">
        <v>1010</v>
      </c>
      <c r="I294" s="1" t="s">
        <v>2575</v>
      </c>
      <c r="J294" s="1" t="s">
        <v>2575</v>
      </c>
      <c r="K294" s="1" t="s">
        <v>2549</v>
      </c>
      <c r="L294" s="1" t="s">
        <v>1014</v>
      </c>
      <c r="M294">
        <v>12469</v>
      </c>
      <c r="N294">
        <v>90</v>
      </c>
      <c r="O294" s="1" t="str">
        <f>VLOOKUP(Sales[[#This Row],[Product ID]],Products[[#Headers],[#Data],[Product ID]:[Product Name]],2,FALSE)</f>
        <v>Fellowes Basic Home/Office Series Surge Protectors</v>
      </c>
      <c r="P294" s="1" t="str">
        <f>VLOOKUP(Sales[[#This Row],[Product ID]],Products[[#Headers],[#Data],[Product ID]:[Category]],3,)</f>
        <v>Office Supplies</v>
      </c>
      <c r="Q294" s="13">
        <f>VLOOKUP(Sales[[#This Row],[Product ID]],Products[[#Headers],[#Data],[Product ID]:[Unit Price]],4,FALSE)</f>
        <v>28.45</v>
      </c>
      <c r="R294" s="14">
        <f>VLOOKUP(Sales[[#This Row],[Product ID]],Products[[#Headers],[#Data]],5,FALSE)</f>
        <v>14</v>
      </c>
      <c r="S294" s="13">
        <f>Sales[[#This Row],[Quantity]]*Sales[[#This Row],[Unit Price]]</f>
        <v>2560.5</v>
      </c>
      <c r="T294" s="14">
        <f>Sales[[#This Row],[Quantity]]*Sales[[#This Row],[Unit Cost]]</f>
        <v>1260</v>
      </c>
      <c r="U294" s="13">
        <f>Sales[[#This Row],[Total Sales]]-Sales[[#This Row],[Total Cost]]</f>
        <v>1300.5</v>
      </c>
    </row>
    <row r="295" spans="1:21" x14ac:dyDescent="0.25">
      <c r="A295" t="s">
        <v>303</v>
      </c>
      <c r="B295" s="2">
        <v>44265</v>
      </c>
      <c r="C295" s="2" t="str">
        <f t="shared" si="8"/>
        <v>Wednesday</v>
      </c>
      <c r="D295" s="2" t="str">
        <f t="shared" si="9"/>
        <v>March</v>
      </c>
      <c r="E295" s="3">
        <v>0.14687547433721915</v>
      </c>
      <c r="F295" t="s">
        <v>2090</v>
      </c>
      <c r="G295" t="s">
        <v>2302</v>
      </c>
      <c r="H295" t="s">
        <v>1010</v>
      </c>
      <c r="I295" s="1" t="s">
        <v>2609</v>
      </c>
      <c r="J295" s="1" t="s">
        <v>2609</v>
      </c>
      <c r="K295" s="1" t="s">
        <v>2549</v>
      </c>
      <c r="L295" s="1" t="s">
        <v>1013</v>
      </c>
      <c r="M295">
        <v>12562</v>
      </c>
      <c r="N295">
        <v>42</v>
      </c>
      <c r="O295" s="1" t="str">
        <f>VLOOKUP(Sales[[#This Row],[Product ID]],Products[[#Headers],[#Data],[Product ID]:[Product Name]],2,FALSE)</f>
        <v>Southworth 25% Cotton Linen-Finish Paper &amp; Envelopes</v>
      </c>
      <c r="P295" s="1" t="str">
        <f>VLOOKUP(Sales[[#This Row],[Product ID]],Products[[#Headers],[#Data],[Product ID]:[Category]],3,)</f>
        <v>Office Supplies</v>
      </c>
      <c r="Q295" s="13">
        <f>VLOOKUP(Sales[[#This Row],[Product ID]],Products[[#Headers],[#Data],[Product ID]:[Unit Price]],4,FALSE)</f>
        <v>67.27</v>
      </c>
      <c r="R295" s="14">
        <f>VLOOKUP(Sales[[#This Row],[Product ID]],Products[[#Headers],[#Data]],5,FALSE)</f>
        <v>61</v>
      </c>
      <c r="S295" s="13">
        <f>Sales[[#This Row],[Quantity]]*Sales[[#This Row],[Unit Price]]</f>
        <v>2825.3399999999997</v>
      </c>
      <c r="T295" s="14">
        <f>Sales[[#This Row],[Quantity]]*Sales[[#This Row],[Unit Cost]]</f>
        <v>2562</v>
      </c>
      <c r="U295" s="13">
        <f>Sales[[#This Row],[Total Sales]]-Sales[[#This Row],[Total Cost]]</f>
        <v>263.33999999999969</v>
      </c>
    </row>
    <row r="296" spans="1:21" x14ac:dyDescent="0.25">
      <c r="A296" t="s">
        <v>304</v>
      </c>
      <c r="B296" s="2">
        <v>44007</v>
      </c>
      <c r="C296" s="2" t="str">
        <f t="shared" si="8"/>
        <v>Thursday</v>
      </c>
      <c r="D296" s="2" t="str">
        <f t="shared" si="9"/>
        <v>June</v>
      </c>
      <c r="E296" s="3">
        <v>0.19239767736168745</v>
      </c>
      <c r="F296" t="s">
        <v>2151</v>
      </c>
      <c r="G296" t="s">
        <v>2363</v>
      </c>
      <c r="H296" t="s">
        <v>1011</v>
      </c>
      <c r="I296" s="1" t="s">
        <v>2610</v>
      </c>
      <c r="J296" s="1" t="s">
        <v>2610</v>
      </c>
      <c r="K296" s="1" t="s">
        <v>2549</v>
      </c>
      <c r="L296" s="1" t="s">
        <v>1013</v>
      </c>
      <c r="M296">
        <v>12234</v>
      </c>
      <c r="N296">
        <v>84</v>
      </c>
      <c r="O296" s="1" t="str">
        <f>VLOOKUP(Sales[[#This Row],[Product ID]],Products[[#Headers],[#Data],[Product ID]:[Product Name]],2,FALSE)</f>
        <v>Effigine Propraprex</v>
      </c>
      <c r="P296" s="1" t="str">
        <f>VLOOKUP(Sales[[#This Row],[Product ID]],Products[[#Headers],[#Data],[Product ID]:[Category]],3,)</f>
        <v>Antimalarial</v>
      </c>
      <c r="Q296" s="13">
        <f>VLOOKUP(Sales[[#This Row],[Product ID]],Products[[#Headers],[#Data],[Product ID]:[Unit Price]],4,FALSE)</f>
        <v>48.71</v>
      </c>
      <c r="R296" s="14">
        <f>VLOOKUP(Sales[[#This Row],[Product ID]],Products[[#Headers],[#Data]],5,FALSE)</f>
        <v>27</v>
      </c>
      <c r="S296" s="13">
        <f>Sales[[#This Row],[Quantity]]*Sales[[#This Row],[Unit Price]]</f>
        <v>4091.64</v>
      </c>
      <c r="T296" s="14">
        <f>Sales[[#This Row],[Quantity]]*Sales[[#This Row],[Unit Cost]]</f>
        <v>2268</v>
      </c>
      <c r="U296" s="13">
        <f>Sales[[#This Row],[Total Sales]]-Sales[[#This Row],[Total Cost]]</f>
        <v>1823.6399999999999</v>
      </c>
    </row>
    <row r="297" spans="1:21" x14ac:dyDescent="0.25">
      <c r="A297" t="s">
        <v>305</v>
      </c>
      <c r="B297" s="2">
        <v>44281</v>
      </c>
      <c r="C297" s="2" t="str">
        <f t="shared" si="8"/>
        <v>Friday</v>
      </c>
      <c r="D297" s="2" t="str">
        <f t="shared" si="9"/>
        <v>March</v>
      </c>
      <c r="E297" s="3">
        <v>5.8684307438246819E-2</v>
      </c>
      <c r="F297" t="s">
        <v>2120</v>
      </c>
      <c r="G297" t="s">
        <v>2332</v>
      </c>
      <c r="H297" t="s">
        <v>1010</v>
      </c>
      <c r="I297" s="1" t="s">
        <v>2556</v>
      </c>
      <c r="J297" s="1" t="s">
        <v>2556</v>
      </c>
      <c r="K297" s="1" t="s">
        <v>2549</v>
      </c>
      <c r="L297" s="1" t="s">
        <v>1013</v>
      </c>
      <c r="M297">
        <v>12245</v>
      </c>
      <c r="N297">
        <v>72</v>
      </c>
      <c r="O297" s="1" t="str">
        <f>VLOOKUP(Sales[[#This Row],[Product ID]],Products[[#Headers],[#Data],[Product ID]:[Product Name]],2,FALSE)</f>
        <v>Feruprazole</v>
      </c>
      <c r="P297" s="1" t="str">
        <f>VLOOKUP(Sales[[#This Row],[Product ID]],Products[[#Headers],[#Data],[Product ID]:[Category]],3,)</f>
        <v>Mood Stabilizers</v>
      </c>
      <c r="Q297" s="13">
        <f>VLOOKUP(Sales[[#This Row],[Product ID]],Products[[#Headers],[#Data],[Product ID]:[Unit Price]],4,FALSE)</f>
        <v>98.21</v>
      </c>
      <c r="R297" s="14">
        <f>VLOOKUP(Sales[[#This Row],[Product ID]],Products[[#Headers],[#Data]],5,FALSE)</f>
        <v>89</v>
      </c>
      <c r="S297" s="13">
        <f>Sales[[#This Row],[Quantity]]*Sales[[#This Row],[Unit Price]]</f>
        <v>7071.12</v>
      </c>
      <c r="T297" s="14">
        <f>Sales[[#This Row],[Quantity]]*Sales[[#This Row],[Unit Cost]]</f>
        <v>6408</v>
      </c>
      <c r="U297" s="13">
        <f>Sales[[#This Row],[Total Sales]]-Sales[[#This Row],[Total Cost]]</f>
        <v>663.11999999999989</v>
      </c>
    </row>
    <row r="298" spans="1:21" x14ac:dyDescent="0.25">
      <c r="A298" t="s">
        <v>306</v>
      </c>
      <c r="B298" s="2">
        <v>44245</v>
      </c>
      <c r="C298" s="2" t="str">
        <f t="shared" si="8"/>
        <v>Thursday</v>
      </c>
      <c r="D298" s="2" t="str">
        <f t="shared" si="9"/>
        <v>February</v>
      </c>
      <c r="E298" s="3">
        <v>0.37597600759064009</v>
      </c>
      <c r="F298" t="s">
        <v>2084</v>
      </c>
      <c r="G298" t="s">
        <v>2296</v>
      </c>
      <c r="H298" t="s">
        <v>1011</v>
      </c>
      <c r="I298" s="1" t="s">
        <v>2611</v>
      </c>
      <c r="J298" s="1" t="s">
        <v>2611</v>
      </c>
      <c r="K298" s="1" t="s">
        <v>2549</v>
      </c>
      <c r="L298" s="1" t="s">
        <v>1013</v>
      </c>
      <c r="M298">
        <v>12483</v>
      </c>
      <c r="N298">
        <v>25</v>
      </c>
      <c r="O298" s="1" t="str">
        <f>VLOOKUP(Sales[[#This Row],[Product ID]],Products[[#Headers],[#Data],[Product ID]:[Product Name]],2,FALSE)</f>
        <v>Avery Durable Plastic 1" Binders</v>
      </c>
      <c r="P298" s="1" t="str">
        <f>VLOOKUP(Sales[[#This Row],[Product ID]],Products[[#Headers],[#Data],[Product ID]:[Category]],3,)</f>
        <v>Office Supplies</v>
      </c>
      <c r="Q298" s="13">
        <f>VLOOKUP(Sales[[#This Row],[Product ID]],Products[[#Headers],[#Data],[Product ID]:[Unit Price]],4,FALSE)</f>
        <v>13.5</v>
      </c>
      <c r="R298" s="14">
        <f>VLOOKUP(Sales[[#This Row],[Product ID]],Products[[#Headers],[#Data]],5,FALSE)</f>
        <v>9</v>
      </c>
      <c r="S298" s="13">
        <f>Sales[[#This Row],[Quantity]]*Sales[[#This Row],[Unit Price]]</f>
        <v>337.5</v>
      </c>
      <c r="T298" s="14">
        <f>Sales[[#This Row],[Quantity]]*Sales[[#This Row],[Unit Cost]]</f>
        <v>225</v>
      </c>
      <c r="U298" s="13">
        <f>Sales[[#This Row],[Total Sales]]-Sales[[#This Row],[Total Cost]]</f>
        <v>112.5</v>
      </c>
    </row>
    <row r="299" spans="1:21" x14ac:dyDescent="0.25">
      <c r="A299" t="s">
        <v>307</v>
      </c>
      <c r="B299" s="2">
        <v>44075</v>
      </c>
      <c r="C299" s="2" t="str">
        <f t="shared" si="8"/>
        <v>Tuesday</v>
      </c>
      <c r="D299" s="2" t="str">
        <f t="shared" si="9"/>
        <v>September</v>
      </c>
      <c r="E299" s="3">
        <v>0.50884724223683186</v>
      </c>
      <c r="F299" t="s">
        <v>2148</v>
      </c>
      <c r="G299" t="s">
        <v>2360</v>
      </c>
      <c r="H299" t="s">
        <v>1010</v>
      </c>
      <c r="I299" s="1" t="s">
        <v>2585</v>
      </c>
      <c r="J299" s="1" t="s">
        <v>2585</v>
      </c>
      <c r="K299" s="1" t="s">
        <v>2549</v>
      </c>
      <c r="L299" s="1" t="s">
        <v>1013</v>
      </c>
      <c r="M299">
        <v>12196</v>
      </c>
      <c r="N299">
        <v>99</v>
      </c>
      <c r="O299" s="1" t="str">
        <f>VLOOKUP(Sales[[#This Row],[Product ID]],Products[[#Headers],[#Data],[Product ID]:[Product Name]],2,FALSE)</f>
        <v>Bexridol</v>
      </c>
      <c r="P299" s="1" t="str">
        <f>VLOOKUP(Sales[[#This Row],[Product ID]],Products[[#Headers],[#Data],[Product ID]:[Category]],3,)</f>
        <v>Antipiretics</v>
      </c>
      <c r="Q299" s="13">
        <f>VLOOKUP(Sales[[#This Row],[Product ID]],Products[[#Headers],[#Data],[Product ID]:[Unit Price]],4,FALSE)</f>
        <v>55.07</v>
      </c>
      <c r="R299" s="14">
        <f>VLOOKUP(Sales[[#This Row],[Product ID]],Products[[#Headers],[#Data]],5,FALSE)</f>
        <v>47</v>
      </c>
      <c r="S299" s="13">
        <f>Sales[[#This Row],[Quantity]]*Sales[[#This Row],[Unit Price]]</f>
        <v>5451.93</v>
      </c>
      <c r="T299" s="14">
        <f>Sales[[#This Row],[Quantity]]*Sales[[#This Row],[Unit Cost]]</f>
        <v>4653</v>
      </c>
      <c r="U299" s="13">
        <f>Sales[[#This Row],[Total Sales]]-Sales[[#This Row],[Total Cost]]</f>
        <v>798.93000000000029</v>
      </c>
    </row>
    <row r="300" spans="1:21" x14ac:dyDescent="0.25">
      <c r="A300" t="s">
        <v>308</v>
      </c>
      <c r="B300" s="2">
        <v>44133</v>
      </c>
      <c r="C300" s="2" t="str">
        <f t="shared" si="8"/>
        <v>Thursday</v>
      </c>
      <c r="D300" s="2" t="str">
        <f t="shared" si="9"/>
        <v>October</v>
      </c>
      <c r="E300" s="3">
        <v>0.74204370388971419</v>
      </c>
      <c r="F300" t="s">
        <v>2176</v>
      </c>
      <c r="G300" t="s">
        <v>2388</v>
      </c>
      <c r="H300" t="s">
        <v>1010</v>
      </c>
      <c r="I300" s="1" t="s">
        <v>2592</v>
      </c>
      <c r="J300" s="1" t="s">
        <v>2592</v>
      </c>
      <c r="K300" s="1" t="s">
        <v>2549</v>
      </c>
      <c r="L300" s="1" t="s">
        <v>1013</v>
      </c>
      <c r="M300">
        <v>12912</v>
      </c>
      <c r="N300">
        <v>56</v>
      </c>
      <c r="O300" s="1" t="str">
        <f>VLOOKUP(Sales[[#This Row],[Product ID]],Products[[#Headers],[#Data],[Product ID]:[Product Name]],2,FALSE)</f>
        <v>Imation 32GB Pocket Pro USB 3.0 Flash Drive - 32 GB - Black - 1 P ...</v>
      </c>
      <c r="P300" s="1" t="str">
        <f>VLOOKUP(Sales[[#This Row],[Product ID]],Products[[#Headers],[#Data],[Product ID]:[Category]],3,)</f>
        <v>Technology</v>
      </c>
      <c r="Q300" s="13">
        <f>VLOOKUP(Sales[[#This Row],[Product ID]],Products[[#Headers],[#Data],[Product ID]:[Unit Price]],4,FALSE)</f>
        <v>25.25</v>
      </c>
      <c r="R300" s="14">
        <f>VLOOKUP(Sales[[#This Row],[Product ID]],Products[[#Headers],[#Data]],5,FALSE)</f>
        <v>9</v>
      </c>
      <c r="S300" s="13">
        <f>Sales[[#This Row],[Quantity]]*Sales[[#This Row],[Unit Price]]</f>
        <v>1414</v>
      </c>
      <c r="T300" s="14">
        <f>Sales[[#This Row],[Quantity]]*Sales[[#This Row],[Unit Cost]]</f>
        <v>504</v>
      </c>
      <c r="U300" s="13">
        <f>Sales[[#This Row],[Total Sales]]-Sales[[#This Row],[Total Cost]]</f>
        <v>910</v>
      </c>
    </row>
    <row r="301" spans="1:21" x14ac:dyDescent="0.25">
      <c r="A301" t="s">
        <v>309</v>
      </c>
      <c r="B301" s="2">
        <v>44102</v>
      </c>
      <c r="C301" s="2" t="str">
        <f t="shared" si="8"/>
        <v>Monday</v>
      </c>
      <c r="D301" s="2" t="str">
        <f t="shared" si="9"/>
        <v>September</v>
      </c>
      <c r="E301" s="3">
        <v>0.40074383327742213</v>
      </c>
      <c r="F301" t="s">
        <v>2089</v>
      </c>
      <c r="G301" t="s">
        <v>2301</v>
      </c>
      <c r="H301" t="s">
        <v>1010</v>
      </c>
      <c r="I301" s="1" t="s">
        <v>2612</v>
      </c>
      <c r="J301" s="1" t="s">
        <v>2612</v>
      </c>
      <c r="K301" s="1" t="s">
        <v>2549</v>
      </c>
      <c r="L301" s="1" t="s">
        <v>1013</v>
      </c>
      <c r="M301">
        <v>12157</v>
      </c>
      <c r="N301">
        <v>68</v>
      </c>
      <c r="O301" s="1" t="str">
        <f>VLOOKUP(Sales[[#This Row],[Product ID]],Products[[#Headers],[#Data],[Product ID]:[Product Name]],2,FALSE)</f>
        <v>Aggrakine</v>
      </c>
      <c r="P301" s="1" t="str">
        <f>VLOOKUP(Sales[[#This Row],[Product ID]],Products[[#Headers],[#Data],[Product ID]:[Category]],3,)</f>
        <v>Antiseptics</v>
      </c>
      <c r="Q301" s="13">
        <f>VLOOKUP(Sales[[#This Row],[Product ID]],Products[[#Headers],[#Data],[Product ID]:[Unit Price]],4,FALSE)</f>
        <v>34.56</v>
      </c>
      <c r="R301" s="14">
        <f>VLOOKUP(Sales[[#This Row],[Product ID]],Products[[#Headers],[#Data]],5,FALSE)</f>
        <v>21</v>
      </c>
      <c r="S301" s="13">
        <f>Sales[[#This Row],[Quantity]]*Sales[[#This Row],[Unit Price]]</f>
        <v>2350.08</v>
      </c>
      <c r="T301" s="14">
        <f>Sales[[#This Row],[Quantity]]*Sales[[#This Row],[Unit Cost]]</f>
        <v>1428</v>
      </c>
      <c r="U301" s="13">
        <f>Sales[[#This Row],[Total Sales]]-Sales[[#This Row],[Total Cost]]</f>
        <v>922.07999999999993</v>
      </c>
    </row>
    <row r="302" spans="1:21" x14ac:dyDescent="0.25">
      <c r="A302" t="s">
        <v>310</v>
      </c>
      <c r="B302" s="2">
        <v>44080</v>
      </c>
      <c r="C302" s="2" t="str">
        <f t="shared" si="8"/>
        <v>Sunday</v>
      </c>
      <c r="D302" s="2" t="str">
        <f t="shared" si="9"/>
        <v>September</v>
      </c>
      <c r="E302" s="3">
        <v>0.21763911872352382</v>
      </c>
      <c r="F302" t="s">
        <v>2061</v>
      </c>
      <c r="G302" t="s">
        <v>2273</v>
      </c>
      <c r="H302" t="s">
        <v>1011</v>
      </c>
      <c r="I302" s="1" t="s">
        <v>2613</v>
      </c>
      <c r="J302" s="1" t="s">
        <v>2613</v>
      </c>
      <c r="K302" s="1" t="s">
        <v>2549</v>
      </c>
      <c r="L302" s="1" t="s">
        <v>1013</v>
      </c>
      <c r="M302">
        <v>12611</v>
      </c>
      <c r="N302">
        <v>38</v>
      </c>
      <c r="O302" s="1" t="str">
        <f>VLOOKUP(Sales[[#This Row],[Product ID]],Products[[#Headers],[#Data],[Product ID]:[Product Name]],2,FALSE)</f>
        <v>Acco 3-Hole Punch</v>
      </c>
      <c r="P302" s="1" t="str">
        <f>VLOOKUP(Sales[[#This Row],[Product ID]],Products[[#Headers],[#Data],[Product ID]:[Category]],3,)</f>
        <v>Office Supplies</v>
      </c>
      <c r="Q302" s="13">
        <f>VLOOKUP(Sales[[#This Row],[Product ID]],Products[[#Headers],[#Data],[Product ID]:[Unit Price]],4,FALSE)</f>
        <v>84.07</v>
      </c>
      <c r="R302" s="14">
        <f>VLOOKUP(Sales[[#This Row],[Product ID]],Products[[#Headers],[#Data]],5,FALSE)</f>
        <v>73</v>
      </c>
      <c r="S302" s="13">
        <f>Sales[[#This Row],[Quantity]]*Sales[[#This Row],[Unit Price]]</f>
        <v>3194.66</v>
      </c>
      <c r="T302" s="14">
        <f>Sales[[#This Row],[Quantity]]*Sales[[#This Row],[Unit Cost]]</f>
        <v>2774</v>
      </c>
      <c r="U302" s="13">
        <f>Sales[[#This Row],[Total Sales]]-Sales[[#This Row],[Total Cost]]</f>
        <v>420.65999999999985</v>
      </c>
    </row>
    <row r="303" spans="1:21" x14ac:dyDescent="0.25">
      <c r="A303" t="s">
        <v>311</v>
      </c>
      <c r="B303" s="2">
        <v>44255</v>
      </c>
      <c r="C303" s="2" t="str">
        <f t="shared" si="8"/>
        <v>Sunday</v>
      </c>
      <c r="D303" s="2" t="str">
        <f t="shared" si="9"/>
        <v>February</v>
      </c>
      <c r="E303" s="3">
        <v>0.622067517800863</v>
      </c>
      <c r="F303" t="s">
        <v>2177</v>
      </c>
      <c r="G303" t="s">
        <v>2389</v>
      </c>
      <c r="H303" t="s">
        <v>1011</v>
      </c>
      <c r="I303" s="1" t="s">
        <v>2614</v>
      </c>
      <c r="J303" s="1" t="s">
        <v>2614</v>
      </c>
      <c r="K303" s="1" t="s">
        <v>2549</v>
      </c>
      <c r="L303" s="1" t="s">
        <v>1013</v>
      </c>
      <c r="M303">
        <v>12190</v>
      </c>
      <c r="N303">
        <v>24</v>
      </c>
      <c r="O303" s="1" t="str">
        <f>VLOOKUP(Sales[[#This Row],[Product ID]],Products[[#Headers],[#Data],[Product ID]:[Product Name]],2,FALSE)</f>
        <v>Aspinavir Silovance</v>
      </c>
      <c r="P303" s="1" t="str">
        <f>VLOOKUP(Sales[[#This Row],[Product ID]],Products[[#Headers],[#Data],[Product ID]:[Category]],3,)</f>
        <v>Antibiotics</v>
      </c>
      <c r="Q303" s="13">
        <f>VLOOKUP(Sales[[#This Row],[Product ID]],Products[[#Headers],[#Data],[Product ID]:[Unit Price]],4,FALSE)</f>
        <v>44.34</v>
      </c>
      <c r="R303" s="14">
        <f>VLOOKUP(Sales[[#This Row],[Product ID]],Products[[#Headers],[#Data]],5,FALSE)</f>
        <v>33</v>
      </c>
      <c r="S303" s="13">
        <f>Sales[[#This Row],[Quantity]]*Sales[[#This Row],[Unit Price]]</f>
        <v>1064.1600000000001</v>
      </c>
      <c r="T303" s="14">
        <f>Sales[[#This Row],[Quantity]]*Sales[[#This Row],[Unit Cost]]</f>
        <v>792</v>
      </c>
      <c r="U303" s="13">
        <f>Sales[[#This Row],[Total Sales]]-Sales[[#This Row],[Total Cost]]</f>
        <v>272.16000000000008</v>
      </c>
    </row>
    <row r="304" spans="1:21" x14ac:dyDescent="0.25">
      <c r="A304" t="s">
        <v>312</v>
      </c>
      <c r="B304" s="2">
        <v>44364</v>
      </c>
      <c r="C304" s="2" t="str">
        <f t="shared" si="8"/>
        <v>Thursday</v>
      </c>
      <c r="D304" s="2" t="str">
        <f t="shared" si="9"/>
        <v>June</v>
      </c>
      <c r="E304" s="3">
        <v>0.2188386449923525</v>
      </c>
      <c r="F304" t="s">
        <v>2177</v>
      </c>
      <c r="G304" t="s">
        <v>2389</v>
      </c>
      <c r="H304" t="s">
        <v>1011</v>
      </c>
      <c r="I304" s="1" t="s">
        <v>2615</v>
      </c>
      <c r="J304" s="1" t="s">
        <v>2615</v>
      </c>
      <c r="K304" s="1" t="s">
        <v>2549</v>
      </c>
      <c r="L304" s="1" t="s">
        <v>1013</v>
      </c>
      <c r="M304">
        <v>13040</v>
      </c>
      <c r="N304">
        <v>46</v>
      </c>
      <c r="O304" s="1" t="str">
        <f>VLOOKUP(Sales[[#This Row],[Product ID]],Products[[#Headers],[#Data],[Product ID]:[Product Name]],2,FALSE)</f>
        <v>Boston 16801 Nautilus Battery Pencil Sharpener</v>
      </c>
      <c r="P304" s="1" t="str">
        <f>VLOOKUP(Sales[[#This Row],[Product ID]],Products[[#Headers],[#Data],[Product ID]:[Category]],3,)</f>
        <v>Office Supplies</v>
      </c>
      <c r="Q304" s="13">
        <f>VLOOKUP(Sales[[#This Row],[Product ID]],Products[[#Headers],[#Data],[Product ID]:[Unit Price]],4,FALSE)</f>
        <v>84.61</v>
      </c>
      <c r="R304" s="14">
        <f>VLOOKUP(Sales[[#This Row],[Product ID]],Products[[#Headers],[#Data]],5,FALSE)</f>
        <v>70</v>
      </c>
      <c r="S304" s="13">
        <f>Sales[[#This Row],[Quantity]]*Sales[[#This Row],[Unit Price]]</f>
        <v>3892.06</v>
      </c>
      <c r="T304" s="14">
        <f>Sales[[#This Row],[Quantity]]*Sales[[#This Row],[Unit Cost]]</f>
        <v>3220</v>
      </c>
      <c r="U304" s="13">
        <f>Sales[[#This Row],[Total Sales]]-Sales[[#This Row],[Total Cost]]</f>
        <v>672.06</v>
      </c>
    </row>
    <row r="305" spans="1:21" x14ac:dyDescent="0.25">
      <c r="A305" t="s">
        <v>313</v>
      </c>
      <c r="B305" s="2">
        <v>44289</v>
      </c>
      <c r="C305" s="2" t="str">
        <f t="shared" si="8"/>
        <v>Saturday</v>
      </c>
      <c r="D305" s="2" t="str">
        <f t="shared" si="9"/>
        <v>April</v>
      </c>
      <c r="E305" s="3">
        <v>8.9573563247545174E-2</v>
      </c>
      <c r="F305" t="s">
        <v>2127</v>
      </c>
      <c r="G305" t="s">
        <v>2339</v>
      </c>
      <c r="H305" t="s">
        <v>1010</v>
      </c>
      <c r="I305" s="1" t="s">
        <v>2616</v>
      </c>
      <c r="J305" s="1" t="s">
        <v>2616</v>
      </c>
      <c r="K305" s="1" t="s">
        <v>2549</v>
      </c>
      <c r="L305" s="1" t="s">
        <v>1012</v>
      </c>
      <c r="M305">
        <v>12577</v>
      </c>
      <c r="N305">
        <v>62</v>
      </c>
      <c r="O305" s="1" t="str">
        <f>VLOOKUP(Sales[[#This Row],[Product ID]],Products[[#Headers],[#Data],[Product ID]:[Product Name]],2,FALSE)</f>
        <v>Adtran 1202752G1</v>
      </c>
      <c r="P305" s="1" t="str">
        <f>VLOOKUP(Sales[[#This Row],[Product ID]],Products[[#Headers],[#Data],[Product ID]:[Category]],3,)</f>
        <v>Technology</v>
      </c>
      <c r="Q305" s="13">
        <f>VLOOKUP(Sales[[#This Row],[Product ID]],Products[[#Headers],[#Data],[Product ID]:[Unit Price]],4,FALSE)</f>
        <v>12.78</v>
      </c>
      <c r="R305" s="14">
        <f>VLOOKUP(Sales[[#This Row],[Product ID]],Products[[#Headers],[#Data]],5,FALSE)</f>
        <v>9</v>
      </c>
      <c r="S305" s="13">
        <f>Sales[[#This Row],[Quantity]]*Sales[[#This Row],[Unit Price]]</f>
        <v>792.36</v>
      </c>
      <c r="T305" s="14">
        <f>Sales[[#This Row],[Quantity]]*Sales[[#This Row],[Unit Cost]]</f>
        <v>558</v>
      </c>
      <c r="U305" s="13">
        <f>Sales[[#This Row],[Total Sales]]-Sales[[#This Row],[Total Cost]]</f>
        <v>234.36</v>
      </c>
    </row>
    <row r="306" spans="1:21" x14ac:dyDescent="0.25">
      <c r="A306" t="s">
        <v>314</v>
      </c>
      <c r="B306" s="2">
        <v>44260</v>
      </c>
      <c r="C306" s="2" t="str">
        <f t="shared" si="8"/>
        <v>Friday</v>
      </c>
      <c r="D306" s="2" t="str">
        <f t="shared" si="9"/>
        <v>March</v>
      </c>
      <c r="E306" s="3">
        <v>0.76878522640135116</v>
      </c>
      <c r="F306" t="s">
        <v>2081</v>
      </c>
      <c r="G306" t="s">
        <v>2293</v>
      </c>
      <c r="H306" t="s">
        <v>1011</v>
      </c>
      <c r="I306" s="1" t="s">
        <v>2577</v>
      </c>
      <c r="J306" s="1" t="s">
        <v>2577</v>
      </c>
      <c r="K306" s="1" t="s">
        <v>2549</v>
      </c>
      <c r="L306" s="1" t="s">
        <v>1013</v>
      </c>
      <c r="M306">
        <v>12825</v>
      </c>
      <c r="N306">
        <v>15</v>
      </c>
      <c r="O306" s="1" t="str">
        <f>VLOOKUP(Sales[[#This Row],[Product ID]],Products[[#Headers],[#Data],[Product ID]:[Product Name]],2,FALSE)</f>
        <v>Fellowes PB500 Electric Punch Plastic Comb Binding Machine with Manual Bind</v>
      </c>
      <c r="P306" s="1" t="str">
        <f>VLOOKUP(Sales[[#This Row],[Product ID]],Products[[#Headers],[#Data],[Product ID]:[Category]],3,)</f>
        <v>Office Supplies</v>
      </c>
      <c r="Q306" s="13">
        <f>VLOOKUP(Sales[[#This Row],[Product ID]],Products[[#Headers],[#Data],[Product ID]:[Unit Price]],4,FALSE)</f>
        <v>55.04</v>
      </c>
      <c r="R306" s="14">
        <f>VLOOKUP(Sales[[#This Row],[Product ID]],Products[[#Headers],[#Data]],5,FALSE)</f>
        <v>47</v>
      </c>
      <c r="S306" s="13">
        <f>Sales[[#This Row],[Quantity]]*Sales[[#This Row],[Unit Price]]</f>
        <v>825.6</v>
      </c>
      <c r="T306" s="14">
        <f>Sales[[#This Row],[Quantity]]*Sales[[#This Row],[Unit Cost]]</f>
        <v>705</v>
      </c>
      <c r="U306" s="13">
        <f>Sales[[#This Row],[Total Sales]]-Sales[[#This Row],[Total Cost]]</f>
        <v>120.60000000000002</v>
      </c>
    </row>
    <row r="307" spans="1:21" x14ac:dyDescent="0.25">
      <c r="A307" t="s">
        <v>315</v>
      </c>
      <c r="B307" s="2">
        <v>44206</v>
      </c>
      <c r="C307" s="2" t="str">
        <f t="shared" si="8"/>
        <v>Sunday</v>
      </c>
      <c r="D307" s="2" t="str">
        <f t="shared" si="9"/>
        <v>January</v>
      </c>
      <c r="E307" s="3">
        <v>0.43085151242756947</v>
      </c>
      <c r="F307" t="s">
        <v>2110</v>
      </c>
      <c r="G307" t="s">
        <v>2322</v>
      </c>
      <c r="H307" t="s">
        <v>1011</v>
      </c>
      <c r="I307" s="1" t="s">
        <v>2617</v>
      </c>
      <c r="J307" s="1" t="s">
        <v>2617</v>
      </c>
      <c r="K307" s="1" t="s">
        <v>2549</v>
      </c>
      <c r="L307" s="1" t="s">
        <v>1013</v>
      </c>
      <c r="M307">
        <v>12223</v>
      </c>
      <c r="N307">
        <v>46</v>
      </c>
      <c r="O307" s="1" t="str">
        <f>VLOOKUP(Sales[[#This Row],[Product ID]],Products[[#Headers],[#Data],[Product ID]:[Product Name]],2,FALSE)</f>
        <v>Dexmebital Acanplan</v>
      </c>
      <c r="P307" s="1" t="str">
        <f>VLOOKUP(Sales[[#This Row],[Product ID]],Products[[#Headers],[#Data],[Product ID]:[Category]],3,)</f>
        <v>Analgesics</v>
      </c>
      <c r="Q307" s="13">
        <f>VLOOKUP(Sales[[#This Row],[Product ID]],Products[[#Headers],[#Data],[Product ID]:[Unit Price]],4,FALSE)</f>
        <v>76.989999999999995</v>
      </c>
      <c r="R307" s="14">
        <f>VLOOKUP(Sales[[#This Row],[Product ID]],Products[[#Headers],[#Data]],5,FALSE)</f>
        <v>63</v>
      </c>
      <c r="S307" s="13">
        <f>Sales[[#This Row],[Quantity]]*Sales[[#This Row],[Unit Price]]</f>
        <v>3541.54</v>
      </c>
      <c r="T307" s="14">
        <f>Sales[[#This Row],[Quantity]]*Sales[[#This Row],[Unit Cost]]</f>
        <v>2898</v>
      </c>
      <c r="U307" s="13">
        <f>Sales[[#This Row],[Total Sales]]-Sales[[#This Row],[Total Cost]]</f>
        <v>643.54</v>
      </c>
    </row>
    <row r="308" spans="1:21" x14ac:dyDescent="0.25">
      <c r="A308" t="s">
        <v>316</v>
      </c>
      <c r="B308" s="2">
        <v>44093</v>
      </c>
      <c r="C308" s="2" t="str">
        <f t="shared" si="8"/>
        <v>Saturday</v>
      </c>
      <c r="D308" s="2" t="str">
        <f t="shared" si="9"/>
        <v>September</v>
      </c>
      <c r="E308" s="3">
        <v>0.86907682814340881</v>
      </c>
      <c r="F308" t="s">
        <v>2116</v>
      </c>
      <c r="G308" t="s">
        <v>2328</v>
      </c>
      <c r="H308" t="s">
        <v>1010</v>
      </c>
      <c r="I308" s="1" t="s">
        <v>2618</v>
      </c>
      <c r="J308" s="1" t="s">
        <v>2618</v>
      </c>
      <c r="K308" s="1" t="s">
        <v>2549</v>
      </c>
      <c r="L308" s="1" t="s">
        <v>1014</v>
      </c>
      <c r="M308">
        <v>12795</v>
      </c>
      <c r="N308">
        <v>12</v>
      </c>
      <c r="O308" s="1" t="str">
        <f>VLOOKUP(Sales[[#This Row],[Product ID]],Products[[#Headers],[#Data],[Product ID]:[Product Name]],2,FALSE)</f>
        <v>Decoflex Hanging Personal Folder File, Blue</v>
      </c>
      <c r="P308" s="1" t="str">
        <f>VLOOKUP(Sales[[#This Row],[Product ID]],Products[[#Headers],[#Data],[Product ID]:[Category]],3,)</f>
        <v>Office Supplies</v>
      </c>
      <c r="Q308" s="13">
        <f>VLOOKUP(Sales[[#This Row],[Product ID]],Products[[#Headers],[#Data],[Product ID]:[Unit Price]],4,FALSE)</f>
        <v>17.14</v>
      </c>
      <c r="R308" s="14">
        <f>VLOOKUP(Sales[[#This Row],[Product ID]],Products[[#Headers],[#Data]],5,FALSE)</f>
        <v>16</v>
      </c>
      <c r="S308" s="13">
        <f>Sales[[#This Row],[Quantity]]*Sales[[#This Row],[Unit Price]]</f>
        <v>205.68</v>
      </c>
      <c r="T308" s="14">
        <f>Sales[[#This Row],[Quantity]]*Sales[[#This Row],[Unit Cost]]</f>
        <v>192</v>
      </c>
      <c r="U308" s="13">
        <f>Sales[[#This Row],[Total Sales]]-Sales[[#This Row],[Total Cost]]</f>
        <v>13.680000000000007</v>
      </c>
    </row>
    <row r="309" spans="1:21" x14ac:dyDescent="0.25">
      <c r="A309" t="s">
        <v>317</v>
      </c>
      <c r="B309" s="2">
        <v>44161</v>
      </c>
      <c r="C309" s="2" t="str">
        <f t="shared" si="8"/>
        <v>Thursday</v>
      </c>
      <c r="D309" s="2" t="str">
        <f t="shared" si="9"/>
        <v>November</v>
      </c>
      <c r="E309" s="3">
        <v>0.36648216188672988</v>
      </c>
      <c r="F309" t="s">
        <v>2115</v>
      </c>
      <c r="G309" t="s">
        <v>2327</v>
      </c>
      <c r="H309" t="s">
        <v>1011</v>
      </c>
      <c r="I309" s="1" t="s">
        <v>2554</v>
      </c>
      <c r="J309" s="1" t="s">
        <v>2554</v>
      </c>
      <c r="K309" s="1" t="s">
        <v>2549</v>
      </c>
      <c r="L309" s="1" t="s">
        <v>1014</v>
      </c>
      <c r="M309">
        <v>13013</v>
      </c>
      <c r="N309">
        <v>77</v>
      </c>
      <c r="O309" s="1" t="str">
        <f>VLOOKUP(Sales[[#This Row],[Product ID]],Products[[#Headers],[#Data],[Product ID]:[Product Name]],2,FALSE)</f>
        <v>Avery 499</v>
      </c>
      <c r="P309" s="1" t="str">
        <f>VLOOKUP(Sales[[#This Row],[Product ID]],Products[[#Headers],[#Data],[Product ID]:[Category]],3,)</f>
        <v>Office Supplies</v>
      </c>
      <c r="Q309" s="13">
        <f>VLOOKUP(Sales[[#This Row],[Product ID]],Products[[#Headers],[#Data],[Product ID]:[Unit Price]],4,FALSE)</f>
        <v>12.1</v>
      </c>
      <c r="R309" s="14">
        <f>VLOOKUP(Sales[[#This Row],[Product ID]],Products[[#Headers],[#Data]],5,FALSE)</f>
        <v>9</v>
      </c>
      <c r="S309" s="13">
        <f>Sales[[#This Row],[Quantity]]*Sales[[#This Row],[Unit Price]]</f>
        <v>931.69999999999993</v>
      </c>
      <c r="T309" s="14">
        <f>Sales[[#This Row],[Quantity]]*Sales[[#This Row],[Unit Cost]]</f>
        <v>693</v>
      </c>
      <c r="U309" s="13">
        <f>Sales[[#This Row],[Total Sales]]-Sales[[#This Row],[Total Cost]]</f>
        <v>238.69999999999993</v>
      </c>
    </row>
    <row r="310" spans="1:21" x14ac:dyDescent="0.25">
      <c r="A310" t="s">
        <v>318</v>
      </c>
      <c r="B310" s="2">
        <v>44004</v>
      </c>
      <c r="C310" s="2" t="str">
        <f t="shared" si="8"/>
        <v>Monday</v>
      </c>
      <c r="D310" s="2" t="str">
        <f t="shared" si="9"/>
        <v>June</v>
      </c>
      <c r="E310" s="3">
        <v>0.85755171525419838</v>
      </c>
      <c r="F310" t="s">
        <v>2130</v>
      </c>
      <c r="G310" t="s">
        <v>2342</v>
      </c>
      <c r="H310" t="s">
        <v>1010</v>
      </c>
      <c r="I310" s="1" t="s">
        <v>2619</v>
      </c>
      <c r="J310" s="1" t="s">
        <v>2619</v>
      </c>
      <c r="K310" s="1" t="s">
        <v>2549</v>
      </c>
      <c r="L310" s="1" t="s">
        <v>1012</v>
      </c>
      <c r="M310">
        <v>12379</v>
      </c>
      <c r="N310">
        <v>51</v>
      </c>
      <c r="O310" s="1" t="str">
        <f>VLOOKUP(Sales[[#This Row],[Product ID]],Products[[#Headers],[#Data],[Product ID]:[Product Name]],2,FALSE)</f>
        <v>Eldon Expressions Wood and Plastic Desk Accessories, Cherry Wood</v>
      </c>
      <c r="P310" s="1" t="str">
        <f>VLOOKUP(Sales[[#This Row],[Product ID]],Products[[#Headers],[#Data],[Product ID]:[Category]],3,)</f>
        <v>Furniture</v>
      </c>
      <c r="Q310" s="13">
        <f>VLOOKUP(Sales[[#This Row],[Product ID]],Products[[#Headers],[#Data],[Product ID]:[Unit Price]],4,FALSE)</f>
        <v>47.59</v>
      </c>
      <c r="R310" s="14">
        <f>VLOOKUP(Sales[[#This Row],[Product ID]],Products[[#Headers],[#Data]],5,FALSE)</f>
        <v>36</v>
      </c>
      <c r="S310" s="13">
        <f>Sales[[#This Row],[Quantity]]*Sales[[#This Row],[Unit Price]]</f>
        <v>2427.09</v>
      </c>
      <c r="T310" s="14">
        <f>Sales[[#This Row],[Quantity]]*Sales[[#This Row],[Unit Cost]]</f>
        <v>1836</v>
      </c>
      <c r="U310" s="13">
        <f>Sales[[#This Row],[Total Sales]]-Sales[[#This Row],[Total Cost]]</f>
        <v>591.09000000000015</v>
      </c>
    </row>
    <row r="311" spans="1:21" x14ac:dyDescent="0.25">
      <c r="A311" t="s">
        <v>319</v>
      </c>
      <c r="B311" s="2">
        <v>44353</v>
      </c>
      <c r="C311" s="2" t="str">
        <f t="shared" si="8"/>
        <v>Sunday</v>
      </c>
      <c r="D311" s="2" t="str">
        <f t="shared" si="9"/>
        <v>June</v>
      </c>
      <c r="E311" s="3">
        <v>0.26553893474336876</v>
      </c>
      <c r="F311" t="s">
        <v>2039</v>
      </c>
      <c r="G311" t="s">
        <v>2251</v>
      </c>
      <c r="H311" t="s">
        <v>1011</v>
      </c>
      <c r="I311" s="1" t="s">
        <v>2612</v>
      </c>
      <c r="J311" s="1" t="s">
        <v>2612</v>
      </c>
      <c r="K311" s="1" t="s">
        <v>2549</v>
      </c>
      <c r="L311" s="1" t="s">
        <v>1013</v>
      </c>
      <c r="M311">
        <v>12640</v>
      </c>
      <c r="N311">
        <v>47</v>
      </c>
      <c r="O311" s="1" t="str">
        <f>VLOOKUP(Sales[[#This Row],[Product ID]],Products[[#Headers],[#Data],[Product ID]:[Product Name]],2,FALSE)</f>
        <v>Bush Westfield Collection Bookcases, Medium Cherry Finish</v>
      </c>
      <c r="P311" s="1" t="str">
        <f>VLOOKUP(Sales[[#This Row],[Product ID]],Products[[#Headers],[#Data],[Product ID]:[Category]],3,)</f>
        <v>Furniture</v>
      </c>
      <c r="Q311" s="13">
        <f>VLOOKUP(Sales[[#This Row],[Product ID]],Products[[#Headers],[#Data],[Product ID]:[Unit Price]],4,FALSE)</f>
        <v>48.5</v>
      </c>
      <c r="R311" s="14">
        <f>VLOOKUP(Sales[[#This Row],[Product ID]],Products[[#Headers],[#Data]],5,FALSE)</f>
        <v>27</v>
      </c>
      <c r="S311" s="13">
        <f>Sales[[#This Row],[Quantity]]*Sales[[#This Row],[Unit Price]]</f>
        <v>2279.5</v>
      </c>
      <c r="T311" s="14">
        <f>Sales[[#This Row],[Quantity]]*Sales[[#This Row],[Unit Cost]]</f>
        <v>1269</v>
      </c>
      <c r="U311" s="13">
        <f>Sales[[#This Row],[Total Sales]]-Sales[[#This Row],[Total Cost]]</f>
        <v>1010.5</v>
      </c>
    </row>
    <row r="312" spans="1:21" x14ac:dyDescent="0.25">
      <c r="A312" t="s">
        <v>320</v>
      </c>
      <c r="B312" s="2">
        <v>44168</v>
      </c>
      <c r="C312" s="2" t="str">
        <f t="shared" si="8"/>
        <v>Thursday</v>
      </c>
      <c r="D312" s="2" t="str">
        <f t="shared" si="9"/>
        <v>December</v>
      </c>
      <c r="E312" s="3">
        <v>0.87061288488549937</v>
      </c>
      <c r="F312" t="s">
        <v>2049</v>
      </c>
      <c r="G312" t="s">
        <v>2261</v>
      </c>
      <c r="H312" t="s">
        <v>1010</v>
      </c>
      <c r="I312" s="1" t="s">
        <v>2620</v>
      </c>
      <c r="J312" s="1" t="s">
        <v>2620</v>
      </c>
      <c r="K312" s="1" t="s">
        <v>2549</v>
      </c>
      <c r="L312" s="1" t="s">
        <v>1013</v>
      </c>
      <c r="M312">
        <v>12169</v>
      </c>
      <c r="N312">
        <v>27</v>
      </c>
      <c r="O312" s="1" t="str">
        <f>VLOOKUP(Sales[[#This Row],[Product ID]],Products[[#Headers],[#Data],[Product ID]:[Product Name]],2,FALSE)</f>
        <v>Alpharolac</v>
      </c>
      <c r="P312" s="1" t="str">
        <f>VLOOKUP(Sales[[#This Row],[Product ID]],Products[[#Headers],[#Data],[Product ID]:[Category]],3,)</f>
        <v>Antipiretics</v>
      </c>
      <c r="Q312" s="13">
        <f>VLOOKUP(Sales[[#This Row],[Product ID]],Products[[#Headers],[#Data],[Product ID]:[Unit Price]],4,FALSE)</f>
        <v>68.12</v>
      </c>
      <c r="R312" s="14">
        <f>VLOOKUP(Sales[[#This Row],[Product ID]],Products[[#Headers],[#Data]],5,FALSE)</f>
        <v>62</v>
      </c>
      <c r="S312" s="13">
        <f>Sales[[#This Row],[Quantity]]*Sales[[#This Row],[Unit Price]]</f>
        <v>1839.2400000000002</v>
      </c>
      <c r="T312" s="14">
        <f>Sales[[#This Row],[Quantity]]*Sales[[#This Row],[Unit Cost]]</f>
        <v>1674</v>
      </c>
      <c r="U312" s="13">
        <f>Sales[[#This Row],[Total Sales]]-Sales[[#This Row],[Total Cost]]</f>
        <v>165.24000000000024</v>
      </c>
    </row>
    <row r="313" spans="1:21" x14ac:dyDescent="0.25">
      <c r="A313" t="s">
        <v>321</v>
      </c>
      <c r="B313" s="2">
        <v>44254</v>
      </c>
      <c r="C313" s="2" t="str">
        <f t="shared" si="8"/>
        <v>Saturday</v>
      </c>
      <c r="D313" s="2" t="str">
        <f t="shared" si="9"/>
        <v>February</v>
      </c>
      <c r="E313" s="3">
        <v>0.81573882188867408</v>
      </c>
      <c r="F313" t="s">
        <v>2114</v>
      </c>
      <c r="G313" t="s">
        <v>2326</v>
      </c>
      <c r="H313" t="s">
        <v>1011</v>
      </c>
      <c r="I313" s="1" t="s">
        <v>2621</v>
      </c>
      <c r="J313" s="1" t="s">
        <v>2621</v>
      </c>
      <c r="K313" s="1" t="s">
        <v>2549</v>
      </c>
      <c r="L313" s="1" t="s">
        <v>1013</v>
      </c>
      <c r="M313">
        <v>12582</v>
      </c>
      <c r="N313">
        <v>68</v>
      </c>
      <c r="O313" s="1" t="str">
        <f>VLOOKUP(Sales[[#This Row],[Product ID]],Products[[#Headers],[#Data],[Product ID]:[Product Name]],2,FALSE)</f>
        <v>Stanley Bostitch Contemporary Electric Pencil Sharpeners</v>
      </c>
      <c r="P313" s="1" t="str">
        <f>VLOOKUP(Sales[[#This Row],[Product ID]],Products[[#Headers],[#Data],[Product ID]:[Category]],3,)</f>
        <v>Office Supplies</v>
      </c>
      <c r="Q313" s="13">
        <f>VLOOKUP(Sales[[#This Row],[Product ID]],Products[[#Headers],[#Data],[Product ID]:[Unit Price]],4,FALSE)</f>
        <v>27.07</v>
      </c>
      <c r="R313" s="14">
        <f>VLOOKUP(Sales[[#This Row],[Product ID]],Products[[#Headers],[#Data]],5,FALSE)</f>
        <v>9</v>
      </c>
      <c r="S313" s="13">
        <f>Sales[[#This Row],[Quantity]]*Sales[[#This Row],[Unit Price]]</f>
        <v>1840.76</v>
      </c>
      <c r="T313" s="14">
        <f>Sales[[#This Row],[Quantity]]*Sales[[#This Row],[Unit Cost]]</f>
        <v>612</v>
      </c>
      <c r="U313" s="13">
        <f>Sales[[#This Row],[Total Sales]]-Sales[[#This Row],[Total Cost]]</f>
        <v>1228.76</v>
      </c>
    </row>
    <row r="314" spans="1:21" x14ac:dyDescent="0.25">
      <c r="A314" t="s">
        <v>322</v>
      </c>
      <c r="B314" s="2">
        <v>44333</v>
      </c>
      <c r="C314" s="2" t="str">
        <f t="shared" si="8"/>
        <v>Monday</v>
      </c>
      <c r="D314" s="2" t="str">
        <f t="shared" si="9"/>
        <v>May</v>
      </c>
      <c r="E314" s="3">
        <v>0.87217112658221596</v>
      </c>
      <c r="F314" t="s">
        <v>2114</v>
      </c>
      <c r="G314" t="s">
        <v>2326</v>
      </c>
      <c r="H314" t="s">
        <v>1010</v>
      </c>
      <c r="I314" s="1" t="s">
        <v>2622</v>
      </c>
      <c r="J314" s="1" t="s">
        <v>2622</v>
      </c>
      <c r="K314" s="1" t="s">
        <v>2549</v>
      </c>
      <c r="L314" s="1" t="s">
        <v>1013</v>
      </c>
      <c r="M314">
        <v>12177</v>
      </c>
      <c r="N314">
        <v>20</v>
      </c>
      <c r="O314" s="1" t="str">
        <f>VLOOKUP(Sales[[#This Row],[Product ID]],Products[[#Headers],[#Data],[Product ID]:[Product Name]],2,FALSE)</f>
        <v>Ampysin</v>
      </c>
      <c r="P314" s="1" t="str">
        <f>VLOOKUP(Sales[[#This Row],[Product ID]],Products[[#Headers],[#Data],[Product ID]:[Category]],3,)</f>
        <v>Analgesics</v>
      </c>
      <c r="Q314" s="13">
        <f>VLOOKUP(Sales[[#This Row],[Product ID]],Products[[#Headers],[#Data],[Product ID]:[Unit Price]],4,FALSE)</f>
        <v>98.7</v>
      </c>
      <c r="R314" s="14">
        <f>VLOOKUP(Sales[[#This Row],[Product ID]],Products[[#Headers],[#Data]],5,FALSE)</f>
        <v>57</v>
      </c>
      <c r="S314" s="13">
        <f>Sales[[#This Row],[Quantity]]*Sales[[#This Row],[Unit Price]]</f>
        <v>1974</v>
      </c>
      <c r="T314" s="14">
        <f>Sales[[#This Row],[Quantity]]*Sales[[#This Row],[Unit Cost]]</f>
        <v>1140</v>
      </c>
      <c r="U314" s="13">
        <f>Sales[[#This Row],[Total Sales]]-Sales[[#This Row],[Total Cost]]</f>
        <v>834</v>
      </c>
    </row>
    <row r="315" spans="1:21" x14ac:dyDescent="0.25">
      <c r="A315" t="s">
        <v>323</v>
      </c>
      <c r="B315" s="2">
        <v>44000</v>
      </c>
      <c r="C315" s="2" t="str">
        <f t="shared" si="8"/>
        <v>Thursday</v>
      </c>
      <c r="D315" s="2" t="str">
        <f t="shared" si="9"/>
        <v>June</v>
      </c>
      <c r="E315" s="3">
        <v>0.45052815970271909</v>
      </c>
      <c r="F315" t="s">
        <v>2178</v>
      </c>
      <c r="G315" t="s">
        <v>2390</v>
      </c>
      <c r="H315" t="s">
        <v>1010</v>
      </c>
      <c r="I315" s="1" t="s">
        <v>2623</v>
      </c>
      <c r="J315" s="1" t="s">
        <v>2623</v>
      </c>
      <c r="K315" s="1" t="s">
        <v>2549</v>
      </c>
      <c r="L315" s="1" t="s">
        <v>1013</v>
      </c>
      <c r="M315">
        <v>12499</v>
      </c>
      <c r="N315">
        <v>79</v>
      </c>
      <c r="O315" s="1" t="str">
        <f>VLOOKUP(Sales[[#This Row],[Product ID]],Products[[#Headers],[#Data],[Product ID]:[Product Name]],2,FALSE)</f>
        <v>Eldon Cleatmat Plus Chair Mats for High Pile Carpets</v>
      </c>
      <c r="P315" s="1" t="str">
        <f>VLOOKUP(Sales[[#This Row],[Product ID]],Products[[#Headers],[#Data],[Product ID]:[Category]],3,)</f>
        <v>Furniture</v>
      </c>
      <c r="Q315" s="13">
        <f>VLOOKUP(Sales[[#This Row],[Product ID]],Products[[#Headers],[#Data],[Product ID]:[Unit Price]],4,FALSE)</f>
        <v>81.680000000000007</v>
      </c>
      <c r="R315" s="14">
        <f>VLOOKUP(Sales[[#This Row],[Product ID]],Products[[#Headers],[#Data]],5,FALSE)</f>
        <v>55</v>
      </c>
      <c r="S315" s="13">
        <f>Sales[[#This Row],[Quantity]]*Sales[[#This Row],[Unit Price]]</f>
        <v>6452.72</v>
      </c>
      <c r="T315" s="14">
        <f>Sales[[#This Row],[Quantity]]*Sales[[#This Row],[Unit Cost]]</f>
        <v>4345</v>
      </c>
      <c r="U315" s="13">
        <f>Sales[[#This Row],[Total Sales]]-Sales[[#This Row],[Total Cost]]</f>
        <v>2107.7200000000003</v>
      </c>
    </row>
    <row r="316" spans="1:21" x14ac:dyDescent="0.25">
      <c r="A316" t="s">
        <v>324</v>
      </c>
      <c r="B316" s="2">
        <v>44049</v>
      </c>
      <c r="C316" s="2" t="str">
        <f t="shared" si="8"/>
        <v>Thursday</v>
      </c>
      <c r="D316" s="2" t="str">
        <f t="shared" si="9"/>
        <v>August</v>
      </c>
      <c r="E316" s="3">
        <v>0.80566391772934065</v>
      </c>
      <c r="F316" t="s">
        <v>2179</v>
      </c>
      <c r="G316" t="s">
        <v>2391</v>
      </c>
      <c r="H316" t="s">
        <v>1010</v>
      </c>
      <c r="I316" s="1" t="s">
        <v>2609</v>
      </c>
      <c r="J316" s="1" t="s">
        <v>2609</v>
      </c>
      <c r="K316" s="1" t="s">
        <v>2549</v>
      </c>
      <c r="L316" s="1" t="s">
        <v>1013</v>
      </c>
      <c r="M316">
        <v>12227</v>
      </c>
      <c r="N316">
        <v>79</v>
      </c>
      <c r="O316" s="1" t="str">
        <f>VLOOKUP(Sales[[#This Row],[Product ID]],Products[[#Headers],[#Data],[Product ID]:[Product Name]],2,FALSE)</f>
        <v>Diprolimus</v>
      </c>
      <c r="P316" s="1" t="str">
        <f>VLOOKUP(Sales[[#This Row],[Product ID]],Products[[#Headers],[#Data],[Product ID]:[Category]],3,)</f>
        <v>Antiseptics</v>
      </c>
      <c r="Q316" s="13">
        <f>VLOOKUP(Sales[[#This Row],[Product ID]],Products[[#Headers],[#Data],[Product ID]:[Unit Price]],4,FALSE)</f>
        <v>64.36</v>
      </c>
      <c r="R316" s="14">
        <f>VLOOKUP(Sales[[#This Row],[Product ID]],Products[[#Headers],[#Data]],5,FALSE)</f>
        <v>51</v>
      </c>
      <c r="S316" s="13">
        <f>Sales[[#This Row],[Quantity]]*Sales[[#This Row],[Unit Price]]</f>
        <v>5084.4399999999996</v>
      </c>
      <c r="T316" s="14">
        <f>Sales[[#This Row],[Quantity]]*Sales[[#This Row],[Unit Cost]]</f>
        <v>4029</v>
      </c>
      <c r="U316" s="13">
        <f>Sales[[#This Row],[Total Sales]]-Sales[[#This Row],[Total Cost]]</f>
        <v>1055.4399999999996</v>
      </c>
    </row>
    <row r="317" spans="1:21" x14ac:dyDescent="0.25">
      <c r="A317" t="s">
        <v>325</v>
      </c>
      <c r="B317" s="2">
        <v>44194</v>
      </c>
      <c r="C317" s="2" t="str">
        <f t="shared" si="8"/>
        <v>Tuesday</v>
      </c>
      <c r="D317" s="2" t="str">
        <f t="shared" si="9"/>
        <v>December</v>
      </c>
      <c r="E317" s="3">
        <v>0.37902410159824329</v>
      </c>
      <c r="F317" t="s">
        <v>2027</v>
      </c>
      <c r="G317" t="s">
        <v>2239</v>
      </c>
      <c r="H317" t="s">
        <v>1010</v>
      </c>
      <c r="I317" s="1" t="s">
        <v>2624</v>
      </c>
      <c r="J317" s="1" t="s">
        <v>2624</v>
      </c>
      <c r="K317" s="1" t="s">
        <v>2549</v>
      </c>
      <c r="L317" s="1" t="s">
        <v>1013</v>
      </c>
      <c r="M317">
        <v>12280</v>
      </c>
      <c r="N317">
        <v>77</v>
      </c>
      <c r="O317" s="1" t="str">
        <f>VLOOKUP(Sales[[#This Row],[Product ID]],Products[[#Headers],[#Data],[Product ID]:[Product Name]],2,FALSE)</f>
        <v>Lovapur</v>
      </c>
      <c r="P317" s="1" t="str">
        <f>VLOOKUP(Sales[[#This Row],[Product ID]],Products[[#Headers],[#Data],[Product ID]:[Category]],3,)</f>
        <v>Mood Stabilizers</v>
      </c>
      <c r="Q317" s="13">
        <f>VLOOKUP(Sales[[#This Row],[Product ID]],Products[[#Headers],[#Data],[Product ID]:[Unit Price]],4,FALSE)</f>
        <v>30.14</v>
      </c>
      <c r="R317" s="14">
        <f>VLOOKUP(Sales[[#This Row],[Product ID]],Products[[#Headers],[#Data]],5,FALSE)</f>
        <v>22</v>
      </c>
      <c r="S317" s="13">
        <f>Sales[[#This Row],[Quantity]]*Sales[[#This Row],[Unit Price]]</f>
        <v>2320.7800000000002</v>
      </c>
      <c r="T317" s="14">
        <f>Sales[[#This Row],[Quantity]]*Sales[[#This Row],[Unit Cost]]</f>
        <v>1694</v>
      </c>
      <c r="U317" s="13">
        <f>Sales[[#This Row],[Total Sales]]-Sales[[#This Row],[Total Cost]]</f>
        <v>626.7800000000002</v>
      </c>
    </row>
    <row r="318" spans="1:21" x14ac:dyDescent="0.25">
      <c r="A318" t="s">
        <v>326</v>
      </c>
      <c r="B318" s="2">
        <v>44188</v>
      </c>
      <c r="C318" s="2" t="str">
        <f t="shared" si="8"/>
        <v>Wednesday</v>
      </c>
      <c r="D318" s="2" t="str">
        <f t="shared" si="9"/>
        <v>December</v>
      </c>
      <c r="E318" s="3">
        <v>0.3594123462112826</v>
      </c>
      <c r="F318" t="s">
        <v>2128</v>
      </c>
      <c r="G318" t="s">
        <v>2340</v>
      </c>
      <c r="H318" t="s">
        <v>1011</v>
      </c>
      <c r="I318" s="1" t="s">
        <v>2569</v>
      </c>
      <c r="J318" s="1" t="s">
        <v>2569</v>
      </c>
      <c r="K318" s="1" t="s">
        <v>2549</v>
      </c>
      <c r="L318" s="1" t="s">
        <v>1013</v>
      </c>
      <c r="M318">
        <v>12900</v>
      </c>
      <c r="N318">
        <v>78</v>
      </c>
      <c r="O318" s="1" t="str">
        <f>VLOOKUP(Sales[[#This Row],[Product ID]],Products[[#Headers],[#Data],[Product ID]:[Product Name]],2,FALSE)</f>
        <v>DAX Metal Frame, Desktop, Stepped-Edge</v>
      </c>
      <c r="P318" s="1" t="str">
        <f>VLOOKUP(Sales[[#This Row],[Product ID]],Products[[#Headers],[#Data],[Product ID]:[Category]],3,)</f>
        <v>Furniture</v>
      </c>
      <c r="Q318" s="13">
        <f>VLOOKUP(Sales[[#This Row],[Product ID]],Products[[#Headers],[#Data],[Product ID]:[Unit Price]],4,FALSE)</f>
        <v>76.06</v>
      </c>
      <c r="R318" s="14">
        <f>VLOOKUP(Sales[[#This Row],[Product ID]],Products[[#Headers],[#Data]],5,FALSE)</f>
        <v>71</v>
      </c>
      <c r="S318" s="13">
        <f>Sales[[#This Row],[Quantity]]*Sales[[#This Row],[Unit Price]]</f>
        <v>5932.68</v>
      </c>
      <c r="T318" s="14">
        <f>Sales[[#This Row],[Quantity]]*Sales[[#This Row],[Unit Cost]]</f>
        <v>5538</v>
      </c>
      <c r="U318" s="13">
        <f>Sales[[#This Row],[Total Sales]]-Sales[[#This Row],[Total Cost]]</f>
        <v>394.68000000000029</v>
      </c>
    </row>
    <row r="319" spans="1:21" x14ac:dyDescent="0.25">
      <c r="A319" t="s">
        <v>327</v>
      </c>
      <c r="B319" s="2">
        <v>44276</v>
      </c>
      <c r="C319" s="2" t="str">
        <f t="shared" si="8"/>
        <v>Sunday</v>
      </c>
      <c r="D319" s="2" t="str">
        <f t="shared" si="9"/>
        <v>March</v>
      </c>
      <c r="E319" s="3">
        <v>0.61183941504134387</v>
      </c>
      <c r="F319" t="s">
        <v>2038</v>
      </c>
      <c r="G319" t="s">
        <v>2250</v>
      </c>
      <c r="H319" t="s">
        <v>1010</v>
      </c>
      <c r="I319" s="1" t="s">
        <v>2617</v>
      </c>
      <c r="J319" s="1" t="s">
        <v>2617</v>
      </c>
      <c r="K319" s="1" t="s">
        <v>2549</v>
      </c>
      <c r="L319" s="1" t="s">
        <v>1014</v>
      </c>
      <c r="M319">
        <v>12827</v>
      </c>
      <c r="N319">
        <v>97</v>
      </c>
      <c r="O319" s="1" t="str">
        <f>VLOOKUP(Sales[[#This Row],[Product ID]],Products[[#Headers],[#Data],[Product ID]:[Product Name]],2,FALSE)</f>
        <v>SanDisk Cruzer 32 GB USB Flash Drive</v>
      </c>
      <c r="P319" s="1" t="str">
        <f>VLOOKUP(Sales[[#This Row],[Product ID]],Products[[#Headers],[#Data],[Product ID]:[Category]],3,)</f>
        <v>Technology</v>
      </c>
      <c r="Q319" s="13">
        <f>VLOOKUP(Sales[[#This Row],[Product ID]],Products[[#Headers],[#Data],[Product ID]:[Unit Price]],4,FALSE)</f>
        <v>73.38</v>
      </c>
      <c r="R319" s="14">
        <f>VLOOKUP(Sales[[#This Row],[Product ID]],Products[[#Headers],[#Data]],5,FALSE)</f>
        <v>56</v>
      </c>
      <c r="S319" s="13">
        <f>Sales[[#This Row],[Quantity]]*Sales[[#This Row],[Unit Price]]</f>
        <v>7117.86</v>
      </c>
      <c r="T319" s="14">
        <f>Sales[[#This Row],[Quantity]]*Sales[[#This Row],[Unit Cost]]</f>
        <v>5432</v>
      </c>
      <c r="U319" s="13">
        <f>Sales[[#This Row],[Total Sales]]-Sales[[#This Row],[Total Cost]]</f>
        <v>1685.8599999999997</v>
      </c>
    </row>
    <row r="320" spans="1:21" x14ac:dyDescent="0.25">
      <c r="A320" t="s">
        <v>328</v>
      </c>
      <c r="B320" s="2">
        <v>44193</v>
      </c>
      <c r="C320" s="2" t="str">
        <f t="shared" si="8"/>
        <v>Monday</v>
      </c>
      <c r="D320" s="2" t="str">
        <f t="shared" si="9"/>
        <v>December</v>
      </c>
      <c r="E320" s="3">
        <v>0.84550305941901527</v>
      </c>
      <c r="F320" t="s">
        <v>2146</v>
      </c>
      <c r="G320" t="s">
        <v>2358</v>
      </c>
      <c r="H320" t="s">
        <v>1011</v>
      </c>
      <c r="I320" s="1" t="s">
        <v>2548</v>
      </c>
      <c r="J320" s="1" t="s">
        <v>2548</v>
      </c>
      <c r="K320" s="1" t="s">
        <v>2549</v>
      </c>
      <c r="L320" s="1" t="s">
        <v>1014</v>
      </c>
      <c r="M320">
        <v>12738</v>
      </c>
      <c r="N320">
        <v>49</v>
      </c>
      <c r="O320" s="1" t="str">
        <f>VLOOKUP(Sales[[#This Row],[Product ID]],Products[[#Headers],[#Data],[Product ID]:[Product Name]],2,FALSE)</f>
        <v>Wirebound Service Call Books, 5 1/2" x 4"</v>
      </c>
      <c r="P320" s="1" t="str">
        <f>VLOOKUP(Sales[[#This Row],[Product ID]],Products[[#Headers],[#Data],[Product ID]:[Category]],3,)</f>
        <v>Office Supplies</v>
      </c>
      <c r="Q320" s="13">
        <f>VLOOKUP(Sales[[#This Row],[Product ID]],Products[[#Headers],[#Data],[Product ID]:[Unit Price]],4,FALSE)</f>
        <v>51.89</v>
      </c>
      <c r="R320" s="14">
        <f>VLOOKUP(Sales[[#This Row],[Product ID]],Products[[#Headers],[#Data]],5,FALSE)</f>
        <v>41</v>
      </c>
      <c r="S320" s="13">
        <f>Sales[[#This Row],[Quantity]]*Sales[[#This Row],[Unit Price]]</f>
        <v>2542.61</v>
      </c>
      <c r="T320" s="14">
        <f>Sales[[#This Row],[Quantity]]*Sales[[#This Row],[Unit Cost]]</f>
        <v>2009</v>
      </c>
      <c r="U320" s="13">
        <f>Sales[[#This Row],[Total Sales]]-Sales[[#This Row],[Total Cost]]</f>
        <v>533.61000000000013</v>
      </c>
    </row>
    <row r="321" spans="1:21" x14ac:dyDescent="0.25">
      <c r="A321" t="s">
        <v>329</v>
      </c>
      <c r="B321" s="2">
        <v>44116</v>
      </c>
      <c r="C321" s="2" t="str">
        <f t="shared" si="8"/>
        <v>Monday</v>
      </c>
      <c r="D321" s="2" t="str">
        <f t="shared" si="9"/>
        <v>October</v>
      </c>
      <c r="E321" s="3">
        <v>0.66278884945167127</v>
      </c>
      <c r="F321" t="s">
        <v>2174</v>
      </c>
      <c r="G321" t="s">
        <v>2386</v>
      </c>
      <c r="H321" t="s">
        <v>1011</v>
      </c>
      <c r="I321" s="1" t="s">
        <v>2556</v>
      </c>
      <c r="J321" s="1" t="s">
        <v>2556</v>
      </c>
      <c r="K321" s="1" t="s">
        <v>2549</v>
      </c>
      <c r="L321" s="1" t="s">
        <v>1014</v>
      </c>
      <c r="M321">
        <v>12272</v>
      </c>
      <c r="N321">
        <v>55</v>
      </c>
      <c r="O321" s="1" t="str">
        <f>VLOOKUP(Sales[[#This Row],[Product ID]],Products[[#Headers],[#Data],[Product ID]:[Product Name]],2,FALSE)</f>
        <v>Kinovatol</v>
      </c>
      <c r="P321" s="1" t="str">
        <f>VLOOKUP(Sales[[#This Row],[Product ID]],Products[[#Headers],[#Data],[Product ID]:[Category]],3,)</f>
        <v>Analgesics</v>
      </c>
      <c r="Q321" s="13">
        <f>VLOOKUP(Sales[[#This Row],[Product ID]],Products[[#Headers],[#Data],[Product ID]:[Unit Price]],4,FALSE)</f>
        <v>51.91</v>
      </c>
      <c r="R321" s="14">
        <f>VLOOKUP(Sales[[#This Row],[Product ID]],Products[[#Headers],[#Data]],5,FALSE)</f>
        <v>30</v>
      </c>
      <c r="S321" s="13">
        <f>Sales[[#This Row],[Quantity]]*Sales[[#This Row],[Unit Price]]</f>
        <v>2855.0499999999997</v>
      </c>
      <c r="T321" s="14">
        <f>Sales[[#This Row],[Quantity]]*Sales[[#This Row],[Unit Cost]]</f>
        <v>1650</v>
      </c>
      <c r="U321" s="13">
        <f>Sales[[#This Row],[Total Sales]]-Sales[[#This Row],[Total Cost]]</f>
        <v>1205.0499999999997</v>
      </c>
    </row>
    <row r="322" spans="1:21" x14ac:dyDescent="0.25">
      <c r="A322" t="s">
        <v>330</v>
      </c>
      <c r="B322" s="2">
        <v>44001</v>
      </c>
      <c r="C322" s="2" t="str">
        <f t="shared" ref="C322:C385" si="10">TEXT(B322,"DDDD")</f>
        <v>Friday</v>
      </c>
      <c r="D322" s="2" t="str">
        <f t="shared" ref="D322:D385" si="11">TEXT(B322,"MMMM")</f>
        <v>June</v>
      </c>
      <c r="E322" s="3">
        <v>0.32761365524192554</v>
      </c>
      <c r="F322" t="s">
        <v>2085</v>
      </c>
      <c r="G322" t="s">
        <v>2297</v>
      </c>
      <c r="H322" t="s">
        <v>1011</v>
      </c>
      <c r="I322" s="1" t="s">
        <v>2625</v>
      </c>
      <c r="J322" s="1" t="s">
        <v>2625</v>
      </c>
      <c r="K322" s="1" t="s">
        <v>2549</v>
      </c>
      <c r="L322" s="1" t="s">
        <v>1014</v>
      </c>
      <c r="M322">
        <v>12669</v>
      </c>
      <c r="N322">
        <v>63</v>
      </c>
      <c r="O322" s="1" t="str">
        <f>VLOOKUP(Sales[[#This Row],[Product ID]],Products[[#Headers],[#Data],[Product ID]:[Product Name]],2,FALSE)</f>
        <v>Logitech Wireless Headset h800</v>
      </c>
      <c r="P322" s="1" t="str">
        <f>VLOOKUP(Sales[[#This Row],[Product ID]],Products[[#Headers],[#Data],[Product ID]:[Category]],3,)</f>
        <v>Technology</v>
      </c>
      <c r="Q322" s="13">
        <f>VLOOKUP(Sales[[#This Row],[Product ID]],Products[[#Headers],[#Data],[Product ID]:[Unit Price]],4,FALSE)</f>
        <v>16.670000000000002</v>
      </c>
      <c r="R322" s="14">
        <f>VLOOKUP(Sales[[#This Row],[Product ID]],Products[[#Headers],[#Data]],5,FALSE)</f>
        <v>9</v>
      </c>
      <c r="S322" s="13">
        <f>Sales[[#This Row],[Quantity]]*Sales[[#This Row],[Unit Price]]</f>
        <v>1050.21</v>
      </c>
      <c r="T322" s="14">
        <f>Sales[[#This Row],[Quantity]]*Sales[[#This Row],[Unit Cost]]</f>
        <v>567</v>
      </c>
      <c r="U322" s="13">
        <f>Sales[[#This Row],[Total Sales]]-Sales[[#This Row],[Total Cost]]</f>
        <v>483.21000000000004</v>
      </c>
    </row>
    <row r="323" spans="1:21" x14ac:dyDescent="0.25">
      <c r="A323" t="s">
        <v>331</v>
      </c>
      <c r="B323" s="2">
        <v>44217</v>
      </c>
      <c r="C323" s="2" t="str">
        <f t="shared" si="10"/>
        <v>Thursday</v>
      </c>
      <c r="D323" s="2" t="str">
        <f t="shared" si="11"/>
        <v>January</v>
      </c>
      <c r="E323" s="3">
        <v>0.20163968278965838</v>
      </c>
      <c r="F323" t="s">
        <v>2043</v>
      </c>
      <c r="G323" t="s">
        <v>2255</v>
      </c>
      <c r="H323" t="s">
        <v>1010</v>
      </c>
      <c r="I323" s="1" t="s">
        <v>2617</v>
      </c>
      <c r="J323" s="1" t="s">
        <v>2617</v>
      </c>
      <c r="K323" s="1" t="s">
        <v>2549</v>
      </c>
      <c r="L323" s="1" t="s">
        <v>1014</v>
      </c>
      <c r="M323">
        <v>12685</v>
      </c>
      <c r="N323">
        <v>36</v>
      </c>
      <c r="O323" s="1" t="str">
        <f>VLOOKUP(Sales[[#This Row],[Product ID]],Products[[#Headers],[#Data],[Product ID]:[Product Name]],2,FALSE)</f>
        <v>Newell 314</v>
      </c>
      <c r="P323" s="1" t="str">
        <f>VLOOKUP(Sales[[#This Row],[Product ID]],Products[[#Headers],[#Data],[Product ID]:[Category]],3,)</f>
        <v>Office Supplies</v>
      </c>
      <c r="Q323" s="13">
        <f>VLOOKUP(Sales[[#This Row],[Product ID]],Products[[#Headers],[#Data],[Product ID]:[Unit Price]],4,FALSE)</f>
        <v>54.31</v>
      </c>
      <c r="R323" s="14">
        <f>VLOOKUP(Sales[[#This Row],[Product ID]],Products[[#Headers],[#Data]],5,FALSE)</f>
        <v>42</v>
      </c>
      <c r="S323" s="13">
        <f>Sales[[#This Row],[Quantity]]*Sales[[#This Row],[Unit Price]]</f>
        <v>1955.16</v>
      </c>
      <c r="T323" s="14">
        <f>Sales[[#This Row],[Quantity]]*Sales[[#This Row],[Unit Cost]]</f>
        <v>1512</v>
      </c>
      <c r="U323" s="13">
        <f>Sales[[#This Row],[Total Sales]]-Sales[[#This Row],[Total Cost]]</f>
        <v>443.16000000000008</v>
      </c>
    </row>
    <row r="324" spans="1:21" x14ac:dyDescent="0.25">
      <c r="A324" t="s">
        <v>332</v>
      </c>
      <c r="B324" s="2">
        <v>44229</v>
      </c>
      <c r="C324" s="2" t="str">
        <f t="shared" si="10"/>
        <v>Tuesday</v>
      </c>
      <c r="D324" s="2" t="str">
        <f t="shared" si="11"/>
        <v>February</v>
      </c>
      <c r="E324" s="3">
        <v>0.47968387019597858</v>
      </c>
      <c r="F324" t="s">
        <v>2042</v>
      </c>
      <c r="G324" t="s">
        <v>2254</v>
      </c>
      <c r="H324" t="s">
        <v>1011</v>
      </c>
      <c r="I324" s="1" t="s">
        <v>2626</v>
      </c>
      <c r="J324" s="1" t="s">
        <v>2626</v>
      </c>
      <c r="K324" s="1" t="s">
        <v>2549</v>
      </c>
      <c r="L324" s="1" t="s">
        <v>1013</v>
      </c>
      <c r="M324">
        <v>12764</v>
      </c>
      <c r="N324">
        <v>29</v>
      </c>
      <c r="O324" s="1" t="str">
        <f>VLOOKUP(Sales[[#This Row],[Product ID]],Products[[#Headers],[#Data],[Product ID]:[Product Name]],2,FALSE)</f>
        <v>Global Deluxe Steno Chair</v>
      </c>
      <c r="P324" s="1" t="str">
        <f>VLOOKUP(Sales[[#This Row],[Product ID]],Products[[#Headers],[#Data],[Product ID]:[Category]],3,)</f>
        <v>Furniture</v>
      </c>
      <c r="Q324" s="13">
        <f>VLOOKUP(Sales[[#This Row],[Product ID]],Products[[#Headers],[#Data],[Product ID]:[Unit Price]],4,FALSE)</f>
        <v>64.19</v>
      </c>
      <c r="R324" s="14">
        <f>VLOOKUP(Sales[[#This Row],[Product ID]],Products[[#Headers],[#Data]],5,FALSE)</f>
        <v>52</v>
      </c>
      <c r="S324" s="13">
        <f>Sales[[#This Row],[Quantity]]*Sales[[#This Row],[Unit Price]]</f>
        <v>1861.51</v>
      </c>
      <c r="T324" s="14">
        <f>Sales[[#This Row],[Quantity]]*Sales[[#This Row],[Unit Cost]]</f>
        <v>1508</v>
      </c>
      <c r="U324" s="13">
        <f>Sales[[#This Row],[Total Sales]]-Sales[[#This Row],[Total Cost]]</f>
        <v>353.51</v>
      </c>
    </row>
    <row r="325" spans="1:21" x14ac:dyDescent="0.25">
      <c r="A325" t="s">
        <v>333</v>
      </c>
      <c r="B325" s="2">
        <v>44180</v>
      </c>
      <c r="C325" s="2" t="str">
        <f t="shared" si="10"/>
        <v>Tuesday</v>
      </c>
      <c r="D325" s="2" t="str">
        <f t="shared" si="11"/>
        <v>December</v>
      </c>
      <c r="E325" s="3">
        <v>0.82875863929972171</v>
      </c>
      <c r="F325" t="s">
        <v>2126</v>
      </c>
      <c r="G325" t="s">
        <v>2338</v>
      </c>
      <c r="H325" t="s">
        <v>1010</v>
      </c>
      <c r="I325" s="1" t="s">
        <v>2596</v>
      </c>
      <c r="J325" s="1" t="s">
        <v>2596</v>
      </c>
      <c r="K325" s="1" t="s">
        <v>2549</v>
      </c>
      <c r="L325" s="1" t="s">
        <v>1013</v>
      </c>
      <c r="M325">
        <v>12767</v>
      </c>
      <c r="N325">
        <v>44</v>
      </c>
      <c r="O325" s="1" t="str">
        <f>VLOOKUP(Sales[[#This Row],[Product ID]],Products[[#Headers],[#Data],[Product ID]:[Product Name]],2,FALSE)</f>
        <v>Eldon Mobile Mega Data Cart  Mega Stackable  Add-On Trays</v>
      </c>
      <c r="P325" s="1" t="str">
        <f>VLOOKUP(Sales[[#This Row],[Product ID]],Products[[#Headers],[#Data],[Product ID]:[Category]],3,)</f>
        <v>Office Supplies</v>
      </c>
      <c r="Q325" s="13">
        <f>VLOOKUP(Sales[[#This Row],[Product ID]],Products[[#Headers],[#Data],[Product ID]:[Unit Price]],4,FALSE)</f>
        <v>99.7</v>
      </c>
      <c r="R325" s="14">
        <f>VLOOKUP(Sales[[#This Row],[Product ID]],Products[[#Headers],[#Data]],5,FALSE)</f>
        <v>63</v>
      </c>
      <c r="S325" s="13">
        <f>Sales[[#This Row],[Quantity]]*Sales[[#This Row],[Unit Price]]</f>
        <v>4386.8</v>
      </c>
      <c r="T325" s="14">
        <f>Sales[[#This Row],[Quantity]]*Sales[[#This Row],[Unit Cost]]</f>
        <v>2772</v>
      </c>
      <c r="U325" s="13">
        <f>Sales[[#This Row],[Total Sales]]-Sales[[#This Row],[Total Cost]]</f>
        <v>1614.8000000000002</v>
      </c>
    </row>
    <row r="326" spans="1:21" x14ac:dyDescent="0.25">
      <c r="A326" t="s">
        <v>334</v>
      </c>
      <c r="B326" s="2">
        <v>44293</v>
      </c>
      <c r="C326" s="2" t="str">
        <f t="shared" si="10"/>
        <v>Wednesday</v>
      </c>
      <c r="D326" s="2" t="str">
        <f t="shared" si="11"/>
        <v>April</v>
      </c>
      <c r="E326" s="3">
        <v>0.62129174928529507</v>
      </c>
      <c r="F326" t="s">
        <v>2180</v>
      </c>
      <c r="G326" t="s">
        <v>2392</v>
      </c>
      <c r="H326" t="s">
        <v>1011</v>
      </c>
      <c r="I326" s="1" t="s">
        <v>2566</v>
      </c>
      <c r="J326" s="1" t="s">
        <v>2566</v>
      </c>
      <c r="K326" s="1" t="s">
        <v>2549</v>
      </c>
      <c r="L326" s="1" t="s">
        <v>1013</v>
      </c>
      <c r="M326">
        <v>12611</v>
      </c>
      <c r="N326">
        <v>72</v>
      </c>
      <c r="O326" s="1" t="str">
        <f>VLOOKUP(Sales[[#This Row],[Product ID]],Products[[#Headers],[#Data],[Product ID]:[Product Name]],2,FALSE)</f>
        <v>Acco 3-Hole Punch</v>
      </c>
      <c r="P326" s="1" t="str">
        <f>VLOOKUP(Sales[[#This Row],[Product ID]],Products[[#Headers],[#Data],[Product ID]:[Category]],3,)</f>
        <v>Office Supplies</v>
      </c>
      <c r="Q326" s="13">
        <f>VLOOKUP(Sales[[#This Row],[Product ID]],Products[[#Headers],[#Data],[Product ID]:[Unit Price]],4,FALSE)</f>
        <v>84.07</v>
      </c>
      <c r="R326" s="14">
        <f>VLOOKUP(Sales[[#This Row],[Product ID]],Products[[#Headers],[#Data]],5,FALSE)</f>
        <v>73</v>
      </c>
      <c r="S326" s="13">
        <f>Sales[[#This Row],[Quantity]]*Sales[[#This Row],[Unit Price]]</f>
        <v>6053.0399999999991</v>
      </c>
      <c r="T326" s="14">
        <f>Sales[[#This Row],[Quantity]]*Sales[[#This Row],[Unit Cost]]</f>
        <v>5256</v>
      </c>
      <c r="U326" s="13">
        <f>Sales[[#This Row],[Total Sales]]-Sales[[#This Row],[Total Cost]]</f>
        <v>797.03999999999905</v>
      </c>
    </row>
    <row r="327" spans="1:21" x14ac:dyDescent="0.25">
      <c r="A327" t="s">
        <v>335</v>
      </c>
      <c r="B327" s="2">
        <v>44090</v>
      </c>
      <c r="C327" s="2" t="str">
        <f t="shared" si="10"/>
        <v>Wednesday</v>
      </c>
      <c r="D327" s="2" t="str">
        <f t="shared" si="11"/>
        <v>September</v>
      </c>
      <c r="E327" s="3">
        <v>0.92133027596529871</v>
      </c>
      <c r="F327" t="s">
        <v>2147</v>
      </c>
      <c r="G327" t="s">
        <v>2359</v>
      </c>
      <c r="H327" t="s">
        <v>1011</v>
      </c>
      <c r="I327" s="1" t="s">
        <v>2579</v>
      </c>
      <c r="J327" s="1" t="s">
        <v>2579</v>
      </c>
      <c r="K327" s="1" t="s">
        <v>2549</v>
      </c>
      <c r="L327" s="1" t="s">
        <v>1013</v>
      </c>
      <c r="M327">
        <v>12813</v>
      </c>
      <c r="N327">
        <v>86</v>
      </c>
      <c r="O327" s="1" t="str">
        <f>VLOOKUP(Sales[[#This Row],[Product ID]],Products[[#Headers],[#Data],[Product ID]:[Product Name]],2,FALSE)</f>
        <v>Strathmore #10 Envelopes, Ultimate White</v>
      </c>
      <c r="P327" s="1" t="str">
        <f>VLOOKUP(Sales[[#This Row],[Product ID]],Products[[#Headers],[#Data],[Product ID]:[Category]],3,)</f>
        <v>Office Supplies</v>
      </c>
      <c r="Q327" s="13">
        <f>VLOOKUP(Sales[[#This Row],[Product ID]],Products[[#Headers],[#Data],[Product ID]:[Unit Price]],4,FALSE)</f>
        <v>48.5</v>
      </c>
      <c r="R327" s="14">
        <f>VLOOKUP(Sales[[#This Row],[Product ID]],Products[[#Headers],[#Data]],5,FALSE)</f>
        <v>43</v>
      </c>
      <c r="S327" s="13">
        <f>Sales[[#This Row],[Quantity]]*Sales[[#This Row],[Unit Price]]</f>
        <v>4171</v>
      </c>
      <c r="T327" s="14">
        <f>Sales[[#This Row],[Quantity]]*Sales[[#This Row],[Unit Cost]]</f>
        <v>3698</v>
      </c>
      <c r="U327" s="13">
        <f>Sales[[#This Row],[Total Sales]]-Sales[[#This Row],[Total Cost]]</f>
        <v>473</v>
      </c>
    </row>
    <row r="328" spans="1:21" x14ac:dyDescent="0.25">
      <c r="A328" t="s">
        <v>336</v>
      </c>
      <c r="B328" s="2">
        <v>44261</v>
      </c>
      <c r="C328" s="2" t="str">
        <f t="shared" si="10"/>
        <v>Saturday</v>
      </c>
      <c r="D328" s="2" t="str">
        <f t="shared" si="11"/>
        <v>March</v>
      </c>
      <c r="E328" s="3">
        <v>0.39293999497943188</v>
      </c>
      <c r="F328" t="s">
        <v>2181</v>
      </c>
      <c r="G328" t="s">
        <v>2393</v>
      </c>
      <c r="H328" t="s">
        <v>1010</v>
      </c>
      <c r="I328" s="1" t="s">
        <v>2627</v>
      </c>
      <c r="J328" s="1" t="s">
        <v>2627</v>
      </c>
      <c r="K328" s="1" t="s">
        <v>2549</v>
      </c>
      <c r="L328" s="1" t="s">
        <v>1012</v>
      </c>
      <c r="M328">
        <v>12443</v>
      </c>
      <c r="N328">
        <v>61</v>
      </c>
      <c r="O328" s="1" t="str">
        <f>VLOOKUP(Sales[[#This Row],[Product ID]],Products[[#Headers],[#Data],[Product ID]:[Product Name]],2,FALSE)</f>
        <v>Telephone Message Books with Fax/Mobile Section, 5 1/2" x 3 3/16"</v>
      </c>
      <c r="P328" s="1" t="str">
        <f>VLOOKUP(Sales[[#This Row],[Product ID]],Products[[#Headers],[#Data],[Product ID]:[Category]],3,)</f>
        <v>Office Supplies</v>
      </c>
      <c r="Q328" s="13">
        <f>VLOOKUP(Sales[[#This Row],[Product ID]],Products[[#Headers],[#Data],[Product ID]:[Unit Price]],4,FALSE)</f>
        <v>81.91</v>
      </c>
      <c r="R328" s="14">
        <f>VLOOKUP(Sales[[#This Row],[Product ID]],Products[[#Headers],[#Data]],5,FALSE)</f>
        <v>56</v>
      </c>
      <c r="S328" s="13">
        <f>Sales[[#This Row],[Quantity]]*Sales[[#This Row],[Unit Price]]</f>
        <v>4996.51</v>
      </c>
      <c r="T328" s="14">
        <f>Sales[[#This Row],[Quantity]]*Sales[[#This Row],[Unit Cost]]</f>
        <v>3416</v>
      </c>
      <c r="U328" s="13">
        <f>Sales[[#This Row],[Total Sales]]-Sales[[#This Row],[Total Cost]]</f>
        <v>1580.5100000000002</v>
      </c>
    </row>
    <row r="329" spans="1:21" x14ac:dyDescent="0.25">
      <c r="A329" t="s">
        <v>337</v>
      </c>
      <c r="B329" s="2">
        <v>44211</v>
      </c>
      <c r="C329" s="2" t="str">
        <f t="shared" si="10"/>
        <v>Friday</v>
      </c>
      <c r="D329" s="2" t="str">
        <f t="shared" si="11"/>
        <v>January</v>
      </c>
      <c r="E329" s="3">
        <v>4.1921763445738502E-2</v>
      </c>
      <c r="F329" t="s">
        <v>2182</v>
      </c>
      <c r="G329" t="s">
        <v>2394</v>
      </c>
      <c r="H329" t="s">
        <v>1011</v>
      </c>
      <c r="I329" s="1" t="s">
        <v>2567</v>
      </c>
      <c r="J329" s="1" t="s">
        <v>2567</v>
      </c>
      <c r="K329" s="1" t="s">
        <v>2549</v>
      </c>
      <c r="L329" s="1" t="s">
        <v>1012</v>
      </c>
      <c r="M329">
        <v>12240</v>
      </c>
      <c r="N329">
        <v>78</v>
      </c>
      <c r="O329" s="1" t="str">
        <f>VLOOKUP(Sales[[#This Row],[Product ID]],Products[[#Headers],[#Data],[Product ID]:[Product Name]],2,FALSE)</f>
        <v>Exotropin Empizine</v>
      </c>
      <c r="P329" s="1" t="str">
        <f>VLOOKUP(Sales[[#This Row],[Product ID]],Products[[#Headers],[#Data],[Product ID]:[Category]],3,)</f>
        <v>Mood Stabilizers</v>
      </c>
      <c r="Q329" s="13">
        <f>VLOOKUP(Sales[[#This Row],[Product ID]],Products[[#Headers],[#Data],[Product ID]:[Unit Price]],4,FALSE)</f>
        <v>27.38</v>
      </c>
      <c r="R329" s="14">
        <f>VLOOKUP(Sales[[#This Row],[Product ID]],Products[[#Headers],[#Data]],5,FALSE)</f>
        <v>16</v>
      </c>
      <c r="S329" s="13">
        <f>Sales[[#This Row],[Quantity]]*Sales[[#This Row],[Unit Price]]</f>
        <v>2135.64</v>
      </c>
      <c r="T329" s="14">
        <f>Sales[[#This Row],[Quantity]]*Sales[[#This Row],[Unit Cost]]</f>
        <v>1248</v>
      </c>
      <c r="U329" s="13">
        <f>Sales[[#This Row],[Total Sales]]-Sales[[#This Row],[Total Cost]]</f>
        <v>887.63999999999987</v>
      </c>
    </row>
    <row r="330" spans="1:21" x14ac:dyDescent="0.25">
      <c r="A330" t="s">
        <v>338</v>
      </c>
      <c r="B330" s="2">
        <v>44081</v>
      </c>
      <c r="C330" s="2" t="str">
        <f t="shared" si="10"/>
        <v>Monday</v>
      </c>
      <c r="D330" s="2" t="str">
        <f t="shared" si="11"/>
        <v>September</v>
      </c>
      <c r="E330" s="3">
        <v>0.57146196080676981</v>
      </c>
      <c r="F330" t="s">
        <v>2051</v>
      </c>
      <c r="G330" t="s">
        <v>2263</v>
      </c>
      <c r="H330" t="s">
        <v>1011</v>
      </c>
      <c r="I330" s="1" t="s">
        <v>2628</v>
      </c>
      <c r="J330" s="1" t="s">
        <v>2628</v>
      </c>
      <c r="K330" s="1" t="s">
        <v>2549</v>
      </c>
      <c r="L330" s="1" t="s">
        <v>1012</v>
      </c>
      <c r="M330">
        <v>12767</v>
      </c>
      <c r="N330">
        <v>96</v>
      </c>
      <c r="O330" s="1" t="str">
        <f>VLOOKUP(Sales[[#This Row],[Product ID]],Products[[#Headers],[#Data],[Product ID]:[Product Name]],2,FALSE)</f>
        <v>Eldon Mobile Mega Data Cart  Mega Stackable  Add-On Trays</v>
      </c>
      <c r="P330" s="1" t="str">
        <f>VLOOKUP(Sales[[#This Row],[Product ID]],Products[[#Headers],[#Data],[Product ID]:[Category]],3,)</f>
        <v>Office Supplies</v>
      </c>
      <c r="Q330" s="13">
        <f>VLOOKUP(Sales[[#This Row],[Product ID]],Products[[#Headers],[#Data],[Product ID]:[Unit Price]],4,FALSE)</f>
        <v>99.7</v>
      </c>
      <c r="R330" s="14">
        <f>VLOOKUP(Sales[[#This Row],[Product ID]],Products[[#Headers],[#Data]],5,FALSE)</f>
        <v>63</v>
      </c>
      <c r="S330" s="13">
        <f>Sales[[#This Row],[Quantity]]*Sales[[#This Row],[Unit Price]]</f>
        <v>9571.2000000000007</v>
      </c>
      <c r="T330" s="14">
        <f>Sales[[#This Row],[Quantity]]*Sales[[#This Row],[Unit Cost]]</f>
        <v>6048</v>
      </c>
      <c r="U330" s="13">
        <f>Sales[[#This Row],[Total Sales]]-Sales[[#This Row],[Total Cost]]</f>
        <v>3523.2000000000007</v>
      </c>
    </row>
    <row r="331" spans="1:21" x14ac:dyDescent="0.25">
      <c r="A331" t="s">
        <v>339</v>
      </c>
      <c r="B331" s="2">
        <v>44016</v>
      </c>
      <c r="C331" s="2" t="str">
        <f t="shared" si="10"/>
        <v>Saturday</v>
      </c>
      <c r="D331" s="2" t="str">
        <f t="shared" si="11"/>
        <v>July</v>
      </c>
      <c r="E331" s="3">
        <v>0.69108433970568439</v>
      </c>
      <c r="F331" t="s">
        <v>2183</v>
      </c>
      <c r="G331" t="s">
        <v>2395</v>
      </c>
      <c r="H331" t="s">
        <v>1010</v>
      </c>
      <c r="I331" s="1" t="s">
        <v>2625</v>
      </c>
      <c r="J331" s="1" t="s">
        <v>2625</v>
      </c>
      <c r="K331" s="1" t="s">
        <v>2549</v>
      </c>
      <c r="L331" s="1" t="s">
        <v>1012</v>
      </c>
      <c r="M331">
        <v>12150</v>
      </c>
      <c r="N331">
        <v>42</v>
      </c>
      <c r="O331" s="1" t="str">
        <f>VLOOKUP(Sales[[#This Row],[Product ID]],Products[[#Headers],[#Data],[Product ID]:[Product Name]],2,FALSE)</f>
        <v>Adriafinil Ehtymara</v>
      </c>
      <c r="P331" s="1" t="str">
        <f>VLOOKUP(Sales[[#This Row],[Product ID]],Products[[#Headers],[#Data],[Product ID]:[Category]],3,)</f>
        <v>Antiseptics</v>
      </c>
      <c r="Q331" s="13">
        <f>VLOOKUP(Sales[[#This Row],[Product ID]],Products[[#Headers],[#Data],[Product ID]:[Unit Price]],4,FALSE)</f>
        <v>68.930000000000007</v>
      </c>
      <c r="R331" s="14">
        <f>VLOOKUP(Sales[[#This Row],[Product ID]],Products[[#Headers],[#Data]],5,FALSE)</f>
        <v>50</v>
      </c>
      <c r="S331" s="13">
        <f>Sales[[#This Row],[Quantity]]*Sales[[#This Row],[Unit Price]]</f>
        <v>2895.0600000000004</v>
      </c>
      <c r="T331" s="14">
        <f>Sales[[#This Row],[Quantity]]*Sales[[#This Row],[Unit Cost]]</f>
        <v>2100</v>
      </c>
      <c r="U331" s="13">
        <f>Sales[[#This Row],[Total Sales]]-Sales[[#This Row],[Total Cost]]</f>
        <v>795.0600000000004</v>
      </c>
    </row>
    <row r="332" spans="1:21" x14ac:dyDescent="0.25">
      <c r="A332" t="s">
        <v>340</v>
      </c>
      <c r="B332" s="2">
        <v>44037</v>
      </c>
      <c r="C332" s="2" t="str">
        <f t="shared" si="10"/>
        <v>Saturday</v>
      </c>
      <c r="D332" s="2" t="str">
        <f t="shared" si="11"/>
        <v>July</v>
      </c>
      <c r="E332" s="3">
        <v>0.52976646760583312</v>
      </c>
      <c r="F332" t="s">
        <v>2085</v>
      </c>
      <c r="G332" t="s">
        <v>2297</v>
      </c>
      <c r="H332" t="s">
        <v>1010</v>
      </c>
      <c r="I332" s="1" t="s">
        <v>2568</v>
      </c>
      <c r="J332" s="1" t="s">
        <v>2568</v>
      </c>
      <c r="K332" s="1" t="s">
        <v>2549</v>
      </c>
      <c r="L332" s="1" t="s">
        <v>1012</v>
      </c>
      <c r="M332">
        <v>12593</v>
      </c>
      <c r="N332">
        <v>99</v>
      </c>
      <c r="O332" s="1" t="str">
        <f>VLOOKUP(Sales[[#This Row],[Product ID]],Products[[#Headers],[#Data],[Product ID]:[Product Name]],2,FALSE)</f>
        <v>Xerox 4200 Series MultiUse Premium Copy Paper (20Lb. and 84 Bright)</v>
      </c>
      <c r="P332" s="1" t="str">
        <f>VLOOKUP(Sales[[#This Row],[Product ID]],Products[[#Headers],[#Data],[Product ID]:[Category]],3,)</f>
        <v>Office Supplies</v>
      </c>
      <c r="Q332" s="13">
        <f>VLOOKUP(Sales[[#This Row],[Product ID]],Products[[#Headers],[#Data],[Product ID]:[Unit Price]],4,FALSE)</f>
        <v>35.89</v>
      </c>
      <c r="R332" s="14">
        <f>VLOOKUP(Sales[[#This Row],[Product ID]],Products[[#Headers],[#Data]],5,FALSE)</f>
        <v>27</v>
      </c>
      <c r="S332" s="13">
        <f>Sales[[#This Row],[Quantity]]*Sales[[#This Row],[Unit Price]]</f>
        <v>3553.11</v>
      </c>
      <c r="T332" s="14">
        <f>Sales[[#This Row],[Quantity]]*Sales[[#This Row],[Unit Cost]]</f>
        <v>2673</v>
      </c>
      <c r="U332" s="13">
        <f>Sales[[#This Row],[Total Sales]]-Sales[[#This Row],[Total Cost]]</f>
        <v>880.11000000000013</v>
      </c>
    </row>
    <row r="333" spans="1:21" x14ac:dyDescent="0.25">
      <c r="A333" t="s">
        <v>341</v>
      </c>
      <c r="B333" s="2">
        <v>44116</v>
      </c>
      <c r="C333" s="2" t="str">
        <f t="shared" si="10"/>
        <v>Monday</v>
      </c>
      <c r="D333" s="2" t="str">
        <f t="shared" si="11"/>
        <v>October</v>
      </c>
      <c r="E333" s="3">
        <v>0.37779723825879674</v>
      </c>
      <c r="F333" t="s">
        <v>2063</v>
      </c>
      <c r="G333" t="s">
        <v>2275</v>
      </c>
      <c r="H333" t="s">
        <v>1010</v>
      </c>
      <c r="I333" s="1" t="s">
        <v>2627</v>
      </c>
      <c r="J333" s="1" t="s">
        <v>2627</v>
      </c>
      <c r="K333" s="1" t="s">
        <v>2549</v>
      </c>
      <c r="L333" s="1" t="s">
        <v>1012</v>
      </c>
      <c r="M333">
        <v>12508</v>
      </c>
      <c r="N333">
        <v>51</v>
      </c>
      <c r="O333" s="1" t="str">
        <f>VLOOKUP(Sales[[#This Row],[Product ID]],Products[[#Headers],[#Data],[Product ID]:[Product Name]],2,FALSE)</f>
        <v>Fiskars Softgrip Scissors</v>
      </c>
      <c r="P333" s="1" t="str">
        <f>VLOOKUP(Sales[[#This Row],[Product ID]],Products[[#Headers],[#Data],[Product ID]:[Category]],3,)</f>
        <v>Office Supplies</v>
      </c>
      <c r="Q333" s="13">
        <f>VLOOKUP(Sales[[#This Row],[Product ID]],Products[[#Headers],[#Data],[Product ID]:[Unit Price]],4,FALSE)</f>
        <v>67.09</v>
      </c>
      <c r="R333" s="14">
        <f>VLOOKUP(Sales[[#This Row],[Product ID]],Products[[#Headers],[#Data]],5,FALSE)</f>
        <v>51</v>
      </c>
      <c r="S333" s="13">
        <f>Sales[[#This Row],[Quantity]]*Sales[[#This Row],[Unit Price]]</f>
        <v>3421.59</v>
      </c>
      <c r="T333" s="14">
        <f>Sales[[#This Row],[Quantity]]*Sales[[#This Row],[Unit Cost]]</f>
        <v>2601</v>
      </c>
      <c r="U333" s="13">
        <f>Sales[[#This Row],[Total Sales]]-Sales[[#This Row],[Total Cost]]</f>
        <v>820.59000000000015</v>
      </c>
    </row>
    <row r="334" spans="1:21" x14ac:dyDescent="0.25">
      <c r="A334" t="s">
        <v>342</v>
      </c>
      <c r="B334" s="2">
        <v>44119</v>
      </c>
      <c r="C334" s="2" t="str">
        <f t="shared" si="10"/>
        <v>Thursday</v>
      </c>
      <c r="D334" s="2" t="str">
        <f t="shared" si="11"/>
        <v>October</v>
      </c>
      <c r="E334" s="3">
        <v>0.70610346852762984</v>
      </c>
      <c r="F334" t="s">
        <v>2153</v>
      </c>
      <c r="G334" t="s">
        <v>2365</v>
      </c>
      <c r="H334" t="s">
        <v>1010</v>
      </c>
      <c r="I334" s="1" t="s">
        <v>2629</v>
      </c>
      <c r="J334" s="1" t="s">
        <v>2629</v>
      </c>
      <c r="K334" s="1" t="s">
        <v>2549</v>
      </c>
      <c r="L334" s="1" t="s">
        <v>1012</v>
      </c>
      <c r="M334">
        <v>12761</v>
      </c>
      <c r="N334">
        <v>65</v>
      </c>
      <c r="O334" s="1" t="str">
        <f>VLOOKUP(Sales[[#This Row],[Product ID]],Products[[#Headers],[#Data],[Product ID]:[Product Name]],2,FALSE)</f>
        <v>Belkin QODE FastFit Bluetooth Keyboard</v>
      </c>
      <c r="P334" s="1" t="str">
        <f>VLOOKUP(Sales[[#This Row],[Product ID]],Products[[#Headers],[#Data],[Product ID]:[Category]],3,)</f>
        <v>Technology</v>
      </c>
      <c r="Q334" s="13">
        <f>VLOOKUP(Sales[[#This Row],[Product ID]],Products[[#Headers],[#Data],[Product ID]:[Unit Price]],4,FALSE)</f>
        <v>82.58</v>
      </c>
      <c r="R334" s="14">
        <f>VLOOKUP(Sales[[#This Row],[Product ID]],Products[[#Headers],[#Data]],5,FALSE)</f>
        <v>70</v>
      </c>
      <c r="S334" s="13">
        <f>Sales[[#This Row],[Quantity]]*Sales[[#This Row],[Unit Price]]</f>
        <v>5367.7</v>
      </c>
      <c r="T334" s="14">
        <f>Sales[[#This Row],[Quantity]]*Sales[[#This Row],[Unit Cost]]</f>
        <v>4550</v>
      </c>
      <c r="U334" s="13">
        <f>Sales[[#This Row],[Total Sales]]-Sales[[#This Row],[Total Cost]]</f>
        <v>817.69999999999982</v>
      </c>
    </row>
    <row r="335" spans="1:21" x14ac:dyDescent="0.25">
      <c r="A335" t="s">
        <v>343</v>
      </c>
      <c r="B335" s="2">
        <v>44216</v>
      </c>
      <c r="C335" s="2" t="str">
        <f t="shared" si="10"/>
        <v>Wednesday</v>
      </c>
      <c r="D335" s="2" t="str">
        <f t="shared" si="11"/>
        <v>January</v>
      </c>
      <c r="E335" s="3">
        <v>6.1750199196804245E-2</v>
      </c>
      <c r="F335" t="s">
        <v>2184</v>
      </c>
      <c r="G335" t="s">
        <v>2396</v>
      </c>
      <c r="H335" t="s">
        <v>1010</v>
      </c>
      <c r="I335" s="1" t="s">
        <v>2630</v>
      </c>
      <c r="J335" s="1" t="s">
        <v>2630</v>
      </c>
      <c r="K335" s="1" t="s">
        <v>2549</v>
      </c>
      <c r="L335" s="1" t="s">
        <v>1012</v>
      </c>
      <c r="M335">
        <v>13051</v>
      </c>
      <c r="N335">
        <v>54</v>
      </c>
      <c r="O335" s="1" t="str">
        <f>VLOOKUP(Sales[[#This Row],[Product ID]],Products[[#Headers],[#Data],[Product ID]:[Product Name]],2,FALSE)</f>
        <v>Linden 10" Round Wall Clock, Black</v>
      </c>
      <c r="P335" s="1" t="str">
        <f>VLOOKUP(Sales[[#This Row],[Product ID]],Products[[#Headers],[#Data],[Product ID]:[Category]],3,)</f>
        <v>Furniture</v>
      </c>
      <c r="Q335" s="13">
        <f>VLOOKUP(Sales[[#This Row],[Product ID]],Products[[#Headers],[#Data],[Product ID]:[Unit Price]],4,FALSE)</f>
        <v>94.67</v>
      </c>
      <c r="R335" s="14">
        <f>VLOOKUP(Sales[[#This Row],[Product ID]],Products[[#Headers],[#Data]],5,FALSE)</f>
        <v>89</v>
      </c>
      <c r="S335" s="13">
        <f>Sales[[#This Row],[Quantity]]*Sales[[#This Row],[Unit Price]]</f>
        <v>5112.18</v>
      </c>
      <c r="T335" s="14">
        <f>Sales[[#This Row],[Quantity]]*Sales[[#This Row],[Unit Cost]]</f>
        <v>4806</v>
      </c>
      <c r="U335" s="13">
        <f>Sales[[#This Row],[Total Sales]]-Sales[[#This Row],[Total Cost]]</f>
        <v>306.18000000000029</v>
      </c>
    </row>
    <row r="336" spans="1:21" x14ac:dyDescent="0.25">
      <c r="A336" t="s">
        <v>344</v>
      </c>
      <c r="B336" s="2">
        <v>44048</v>
      </c>
      <c r="C336" s="2" t="str">
        <f t="shared" si="10"/>
        <v>Wednesday</v>
      </c>
      <c r="D336" s="2" t="str">
        <f t="shared" si="11"/>
        <v>August</v>
      </c>
      <c r="E336" s="3">
        <v>3.7034128002043532E-2</v>
      </c>
      <c r="F336" t="s">
        <v>2148</v>
      </c>
      <c r="G336" t="s">
        <v>2360</v>
      </c>
      <c r="H336" t="s">
        <v>1011</v>
      </c>
      <c r="I336" s="1" t="s">
        <v>2540</v>
      </c>
      <c r="J336" s="1" t="s">
        <v>2540</v>
      </c>
      <c r="K336" s="1" t="s">
        <v>2538</v>
      </c>
      <c r="L336" s="1" t="s">
        <v>1012</v>
      </c>
      <c r="M336">
        <v>12488</v>
      </c>
      <c r="N336">
        <v>65</v>
      </c>
      <c r="O336" s="1" t="str">
        <f>VLOOKUP(Sales[[#This Row],[Product ID]],Products[[#Headers],[#Data],[Product ID]:[Product Name]],2,FALSE)</f>
        <v>Hon Racetrack Conference Tables</v>
      </c>
      <c r="P336" s="1" t="str">
        <f>VLOOKUP(Sales[[#This Row],[Product ID]],Products[[#Headers],[#Data],[Product ID]:[Category]],3,)</f>
        <v>Furniture</v>
      </c>
      <c r="Q336" s="13">
        <f>VLOOKUP(Sales[[#This Row],[Product ID]],Products[[#Headers],[#Data],[Product ID]:[Unit Price]],4,FALSE)</f>
        <v>30.24</v>
      </c>
      <c r="R336" s="14">
        <f>VLOOKUP(Sales[[#This Row],[Product ID]],Products[[#Headers],[#Data]],5,FALSE)</f>
        <v>23</v>
      </c>
      <c r="S336" s="13">
        <f>Sales[[#This Row],[Quantity]]*Sales[[#This Row],[Unit Price]]</f>
        <v>1965.6</v>
      </c>
      <c r="T336" s="14">
        <f>Sales[[#This Row],[Quantity]]*Sales[[#This Row],[Unit Cost]]</f>
        <v>1495</v>
      </c>
      <c r="U336" s="13">
        <f>Sales[[#This Row],[Total Sales]]-Sales[[#This Row],[Total Cost]]</f>
        <v>470.59999999999991</v>
      </c>
    </row>
    <row r="337" spans="1:21" x14ac:dyDescent="0.25">
      <c r="A337" t="s">
        <v>345</v>
      </c>
      <c r="B337" s="2">
        <v>44178</v>
      </c>
      <c r="C337" s="2" t="str">
        <f t="shared" si="10"/>
        <v>Sunday</v>
      </c>
      <c r="D337" s="2" t="str">
        <f t="shared" si="11"/>
        <v>December</v>
      </c>
      <c r="E337" s="3">
        <v>0.33204699682958505</v>
      </c>
      <c r="F337" t="s">
        <v>2040</v>
      </c>
      <c r="G337" t="s">
        <v>2252</v>
      </c>
      <c r="H337" t="s">
        <v>1011</v>
      </c>
      <c r="I337" s="1" t="s">
        <v>2631</v>
      </c>
      <c r="J337" s="1" t="s">
        <v>2631</v>
      </c>
      <c r="K337" s="1" t="s">
        <v>2538</v>
      </c>
      <c r="L337" s="1" t="s">
        <v>1012</v>
      </c>
      <c r="M337">
        <v>12164</v>
      </c>
      <c r="N337">
        <v>87</v>
      </c>
      <c r="O337" s="1" t="str">
        <f>VLOOKUP(Sales[[#This Row],[Product ID]],Products[[#Headers],[#Data],[Product ID]:[Product Name]],2,FALSE)</f>
        <v>Algluconium Dorzofoxin</v>
      </c>
      <c r="P337" s="1" t="str">
        <f>VLOOKUP(Sales[[#This Row],[Product ID]],Products[[#Headers],[#Data],[Product ID]:[Category]],3,)</f>
        <v>Antibiotics</v>
      </c>
      <c r="Q337" s="13">
        <f>VLOOKUP(Sales[[#This Row],[Product ID]],Products[[#Headers],[#Data],[Product ID]:[Unit Price]],4,FALSE)</f>
        <v>94.13</v>
      </c>
      <c r="R337" s="14">
        <f>VLOOKUP(Sales[[#This Row],[Product ID]],Products[[#Headers],[#Data]],5,FALSE)</f>
        <v>52</v>
      </c>
      <c r="S337" s="13">
        <f>Sales[[#This Row],[Quantity]]*Sales[[#This Row],[Unit Price]]</f>
        <v>8189.3099999999995</v>
      </c>
      <c r="T337" s="14">
        <f>Sales[[#This Row],[Quantity]]*Sales[[#This Row],[Unit Cost]]</f>
        <v>4524</v>
      </c>
      <c r="U337" s="13">
        <f>Sales[[#This Row],[Total Sales]]-Sales[[#This Row],[Total Cost]]</f>
        <v>3665.3099999999995</v>
      </c>
    </row>
    <row r="338" spans="1:21" x14ac:dyDescent="0.25">
      <c r="A338" t="s">
        <v>346</v>
      </c>
      <c r="B338" s="2">
        <v>44103</v>
      </c>
      <c r="C338" s="2" t="str">
        <f t="shared" si="10"/>
        <v>Tuesday</v>
      </c>
      <c r="D338" s="2" t="str">
        <f t="shared" si="11"/>
        <v>September</v>
      </c>
      <c r="E338" s="3">
        <v>0.25253120352456171</v>
      </c>
      <c r="F338" t="s">
        <v>2106</v>
      </c>
      <c r="G338" t="s">
        <v>2318</v>
      </c>
      <c r="H338" t="s">
        <v>1011</v>
      </c>
      <c r="I338" s="1" t="s">
        <v>2632</v>
      </c>
      <c r="J338" s="1" t="s">
        <v>2632</v>
      </c>
      <c r="K338" s="1" t="s">
        <v>2538</v>
      </c>
      <c r="L338" s="1" t="s">
        <v>1012</v>
      </c>
      <c r="M338">
        <v>12174</v>
      </c>
      <c r="N338">
        <v>78</v>
      </c>
      <c r="O338" s="1" t="str">
        <f>VLOOKUP(Sales[[#This Row],[Product ID]],Products[[#Headers],[#Data],[Product ID]:[Product Name]],2,FALSE)</f>
        <v>Amlominphen Dexanovate</v>
      </c>
      <c r="P338" s="1" t="str">
        <f>VLOOKUP(Sales[[#This Row],[Product ID]],Products[[#Headers],[#Data],[Product ID]:[Category]],3,)</f>
        <v>Analgesics</v>
      </c>
      <c r="Q338" s="13">
        <f>VLOOKUP(Sales[[#This Row],[Product ID]],Products[[#Headers],[#Data],[Product ID]:[Unit Price]],4,FALSE)</f>
        <v>86.72</v>
      </c>
      <c r="R338" s="14">
        <f>VLOOKUP(Sales[[#This Row],[Product ID]],Products[[#Headers],[#Data]],5,FALSE)</f>
        <v>78</v>
      </c>
      <c r="S338" s="13">
        <f>Sales[[#This Row],[Quantity]]*Sales[[#This Row],[Unit Price]]</f>
        <v>6764.16</v>
      </c>
      <c r="T338" s="14">
        <f>Sales[[#This Row],[Quantity]]*Sales[[#This Row],[Unit Cost]]</f>
        <v>6084</v>
      </c>
      <c r="U338" s="13">
        <f>Sales[[#This Row],[Total Sales]]-Sales[[#This Row],[Total Cost]]</f>
        <v>680.15999999999985</v>
      </c>
    </row>
    <row r="339" spans="1:21" x14ac:dyDescent="0.25">
      <c r="A339" t="s">
        <v>347</v>
      </c>
      <c r="B339" s="2">
        <v>44336</v>
      </c>
      <c r="C339" s="2" t="str">
        <f t="shared" si="10"/>
        <v>Thursday</v>
      </c>
      <c r="D339" s="2" t="str">
        <f t="shared" si="11"/>
        <v>May</v>
      </c>
      <c r="E339" s="3">
        <v>0.2245971116601897</v>
      </c>
      <c r="F339" t="s">
        <v>2164</v>
      </c>
      <c r="G339" t="s">
        <v>2376</v>
      </c>
      <c r="H339" t="s">
        <v>1010</v>
      </c>
      <c r="I339" s="1" t="s">
        <v>2577</v>
      </c>
      <c r="J339" s="1" t="s">
        <v>2577</v>
      </c>
      <c r="K339" s="1" t="s">
        <v>2549</v>
      </c>
      <c r="L339" s="1" t="s">
        <v>1013</v>
      </c>
      <c r="M339">
        <v>12367</v>
      </c>
      <c r="N339">
        <v>22</v>
      </c>
      <c r="O339" s="1" t="str">
        <f>VLOOKUP(Sales[[#This Row],[Product ID]],Products[[#Headers],[#Data],[Product ID]:[Product Name]],2,FALSE)</f>
        <v>Xenaminphen</v>
      </c>
      <c r="P339" s="1" t="str">
        <f>VLOOKUP(Sales[[#This Row],[Product ID]],Products[[#Headers],[#Data],[Product ID]:[Category]],3,)</f>
        <v>Antimalarial</v>
      </c>
      <c r="Q339" s="13">
        <f>VLOOKUP(Sales[[#This Row],[Product ID]],Products[[#Headers],[#Data],[Product ID]:[Unit Price]],4,FALSE)</f>
        <v>73.819999999999993</v>
      </c>
      <c r="R339" s="14">
        <f>VLOOKUP(Sales[[#This Row],[Product ID]],Products[[#Headers],[#Data]],5,FALSE)</f>
        <v>68</v>
      </c>
      <c r="S339" s="13">
        <f>Sales[[#This Row],[Quantity]]*Sales[[#This Row],[Unit Price]]</f>
        <v>1624.04</v>
      </c>
      <c r="T339" s="14">
        <f>Sales[[#This Row],[Quantity]]*Sales[[#This Row],[Unit Cost]]</f>
        <v>1496</v>
      </c>
      <c r="U339" s="13">
        <f>Sales[[#This Row],[Total Sales]]-Sales[[#This Row],[Total Cost]]</f>
        <v>128.03999999999996</v>
      </c>
    </row>
    <row r="340" spans="1:21" x14ac:dyDescent="0.25">
      <c r="A340" t="s">
        <v>348</v>
      </c>
      <c r="B340" s="2">
        <v>44177</v>
      </c>
      <c r="C340" s="2" t="str">
        <f t="shared" si="10"/>
        <v>Saturday</v>
      </c>
      <c r="D340" s="2" t="str">
        <f t="shared" si="11"/>
        <v>December</v>
      </c>
      <c r="E340" s="3">
        <v>2.2013358259394655E-2</v>
      </c>
      <c r="F340" t="s">
        <v>2185</v>
      </c>
      <c r="G340" t="s">
        <v>2397</v>
      </c>
      <c r="H340" t="s">
        <v>1011</v>
      </c>
      <c r="I340" s="1" t="s">
        <v>2633</v>
      </c>
      <c r="J340" s="1" t="s">
        <v>2633</v>
      </c>
      <c r="K340" s="1" t="s">
        <v>2549</v>
      </c>
      <c r="L340" s="1" t="s">
        <v>1013</v>
      </c>
      <c r="M340">
        <v>12973</v>
      </c>
      <c r="N340">
        <v>84</v>
      </c>
      <c r="O340" s="1" t="str">
        <f>VLOOKUP(Sales[[#This Row],[Product ID]],Products[[#Headers],[#Data],[Product ID]:[Product Name]],2,FALSE)</f>
        <v>ClearSounds CSC500 Amplified Spirit Phone Corded phone</v>
      </c>
      <c r="P340" s="1" t="str">
        <f>VLOOKUP(Sales[[#This Row],[Product ID]],Products[[#Headers],[#Data],[Product ID]:[Category]],3,)</f>
        <v>Technology</v>
      </c>
      <c r="Q340" s="13">
        <f>VLOOKUP(Sales[[#This Row],[Product ID]],Products[[#Headers],[#Data],[Product ID]:[Unit Price]],4,FALSE)</f>
        <v>29.22</v>
      </c>
      <c r="R340" s="14">
        <f>VLOOKUP(Sales[[#This Row],[Product ID]],Products[[#Headers],[#Data]],5,FALSE)</f>
        <v>18</v>
      </c>
      <c r="S340" s="13">
        <f>Sales[[#This Row],[Quantity]]*Sales[[#This Row],[Unit Price]]</f>
        <v>2454.48</v>
      </c>
      <c r="T340" s="14">
        <f>Sales[[#This Row],[Quantity]]*Sales[[#This Row],[Unit Cost]]</f>
        <v>1512</v>
      </c>
      <c r="U340" s="13">
        <f>Sales[[#This Row],[Total Sales]]-Sales[[#This Row],[Total Cost]]</f>
        <v>942.48</v>
      </c>
    </row>
    <row r="341" spans="1:21" x14ac:dyDescent="0.25">
      <c r="A341" t="s">
        <v>349</v>
      </c>
      <c r="B341" s="2">
        <v>44191</v>
      </c>
      <c r="C341" s="2" t="str">
        <f t="shared" si="10"/>
        <v>Saturday</v>
      </c>
      <c r="D341" s="2" t="str">
        <f t="shared" si="11"/>
        <v>December</v>
      </c>
      <c r="E341" s="3">
        <v>0.3663224307603774</v>
      </c>
      <c r="F341" t="s">
        <v>2099</v>
      </c>
      <c r="G341" t="s">
        <v>2311</v>
      </c>
      <c r="H341" t="s">
        <v>1010</v>
      </c>
      <c r="I341" s="1" t="s">
        <v>2624</v>
      </c>
      <c r="J341" s="1" t="s">
        <v>2624</v>
      </c>
      <c r="K341" s="1" t="s">
        <v>2549</v>
      </c>
      <c r="L341" s="1" t="s">
        <v>1012</v>
      </c>
      <c r="M341">
        <v>12272</v>
      </c>
      <c r="N341">
        <v>55</v>
      </c>
      <c r="O341" s="1" t="str">
        <f>VLOOKUP(Sales[[#This Row],[Product ID]],Products[[#Headers],[#Data],[Product ID]:[Product Name]],2,FALSE)</f>
        <v>Kinovatol</v>
      </c>
      <c r="P341" s="1" t="str">
        <f>VLOOKUP(Sales[[#This Row],[Product ID]],Products[[#Headers],[#Data],[Product ID]:[Category]],3,)</f>
        <v>Analgesics</v>
      </c>
      <c r="Q341" s="13">
        <f>VLOOKUP(Sales[[#This Row],[Product ID]],Products[[#Headers],[#Data],[Product ID]:[Unit Price]],4,FALSE)</f>
        <v>51.91</v>
      </c>
      <c r="R341" s="14">
        <f>VLOOKUP(Sales[[#This Row],[Product ID]],Products[[#Headers],[#Data]],5,FALSE)</f>
        <v>30</v>
      </c>
      <c r="S341" s="13">
        <f>Sales[[#This Row],[Quantity]]*Sales[[#This Row],[Unit Price]]</f>
        <v>2855.0499999999997</v>
      </c>
      <c r="T341" s="14">
        <f>Sales[[#This Row],[Quantity]]*Sales[[#This Row],[Unit Cost]]</f>
        <v>1650</v>
      </c>
      <c r="U341" s="13">
        <f>Sales[[#This Row],[Total Sales]]-Sales[[#This Row],[Total Cost]]</f>
        <v>1205.0499999999997</v>
      </c>
    </row>
    <row r="342" spans="1:21" x14ac:dyDescent="0.25">
      <c r="A342" t="s">
        <v>350</v>
      </c>
      <c r="B342" s="2">
        <v>44126</v>
      </c>
      <c r="C342" s="2" t="str">
        <f t="shared" si="10"/>
        <v>Thursday</v>
      </c>
      <c r="D342" s="2" t="str">
        <f t="shared" si="11"/>
        <v>October</v>
      </c>
      <c r="E342" s="3">
        <v>0.95956218459520704</v>
      </c>
      <c r="F342" t="s">
        <v>2053</v>
      </c>
      <c r="G342" t="s">
        <v>2265</v>
      </c>
      <c r="H342" t="s">
        <v>1010</v>
      </c>
      <c r="I342" s="1" t="s">
        <v>2599</v>
      </c>
      <c r="J342" s="1" t="s">
        <v>2599</v>
      </c>
      <c r="K342" s="1" t="s">
        <v>2549</v>
      </c>
      <c r="L342" s="1" t="s">
        <v>1013</v>
      </c>
      <c r="M342">
        <v>13067</v>
      </c>
      <c r="N342">
        <v>97</v>
      </c>
      <c r="O342" s="1" t="str">
        <f>VLOOKUP(Sales[[#This Row],[Product ID]],Products[[#Headers],[#Data],[Product ID]:[Product Name]],2,FALSE)</f>
        <v>Southworth 100% Cotton The Best Paper</v>
      </c>
      <c r="P342" s="1" t="str">
        <f>VLOOKUP(Sales[[#This Row],[Product ID]],Products[[#Headers],[#Data],[Product ID]:[Category]],3,)</f>
        <v>Office Supplies</v>
      </c>
      <c r="Q342" s="13">
        <f>VLOOKUP(Sales[[#This Row],[Product ID]],Products[[#Headers],[#Data],[Product ID]:[Unit Price]],4,FALSE)</f>
        <v>64.08</v>
      </c>
      <c r="R342" s="14">
        <f>VLOOKUP(Sales[[#This Row],[Product ID]],Products[[#Headers],[#Data]],5,FALSE)</f>
        <v>51</v>
      </c>
      <c r="S342" s="13">
        <f>Sales[[#This Row],[Quantity]]*Sales[[#This Row],[Unit Price]]</f>
        <v>6215.76</v>
      </c>
      <c r="T342" s="14">
        <f>Sales[[#This Row],[Quantity]]*Sales[[#This Row],[Unit Cost]]</f>
        <v>4947</v>
      </c>
      <c r="U342" s="13">
        <f>Sales[[#This Row],[Total Sales]]-Sales[[#This Row],[Total Cost]]</f>
        <v>1268.7600000000002</v>
      </c>
    </row>
    <row r="343" spans="1:21" x14ac:dyDescent="0.25">
      <c r="A343" t="s">
        <v>351</v>
      </c>
      <c r="B343" s="2">
        <v>44349</v>
      </c>
      <c r="C343" s="2" t="str">
        <f t="shared" si="10"/>
        <v>Wednesday</v>
      </c>
      <c r="D343" s="2" t="str">
        <f t="shared" si="11"/>
        <v>June</v>
      </c>
      <c r="E343" s="3">
        <v>0.36485168255861433</v>
      </c>
      <c r="F343" t="s">
        <v>2157</v>
      </c>
      <c r="G343" t="s">
        <v>2369</v>
      </c>
      <c r="H343" t="s">
        <v>1010</v>
      </c>
      <c r="I343" s="1" t="s">
        <v>2577</v>
      </c>
      <c r="J343" s="1" t="s">
        <v>2577</v>
      </c>
      <c r="K343" s="1" t="s">
        <v>2549</v>
      </c>
      <c r="L343" s="1" t="s">
        <v>1013</v>
      </c>
      <c r="M343">
        <v>12465</v>
      </c>
      <c r="N343">
        <v>20</v>
      </c>
      <c r="O343" s="1" t="str">
        <f>VLOOKUP(Sales[[#This Row],[Product ID]],Products[[#Headers],[#Data],[Product ID]:[Product Name]],2,FALSE)</f>
        <v>Ibico Standard Transparent Covers</v>
      </c>
      <c r="P343" s="1" t="str">
        <f>VLOOKUP(Sales[[#This Row],[Product ID]],Products[[#Headers],[#Data],[Product ID]:[Category]],3,)</f>
        <v>Office Supplies</v>
      </c>
      <c r="Q343" s="13">
        <f>VLOOKUP(Sales[[#This Row],[Product ID]],Products[[#Headers],[#Data],[Product ID]:[Unit Price]],4,FALSE)</f>
        <v>32.9</v>
      </c>
      <c r="R343" s="14">
        <f>VLOOKUP(Sales[[#This Row],[Product ID]],Products[[#Headers],[#Data]],5,FALSE)</f>
        <v>22</v>
      </c>
      <c r="S343" s="13">
        <f>Sales[[#This Row],[Quantity]]*Sales[[#This Row],[Unit Price]]</f>
        <v>658</v>
      </c>
      <c r="T343" s="14">
        <f>Sales[[#This Row],[Quantity]]*Sales[[#This Row],[Unit Cost]]</f>
        <v>440</v>
      </c>
      <c r="U343" s="13">
        <f>Sales[[#This Row],[Total Sales]]-Sales[[#This Row],[Total Cost]]</f>
        <v>218</v>
      </c>
    </row>
    <row r="344" spans="1:21" x14ac:dyDescent="0.25">
      <c r="A344" t="s">
        <v>352</v>
      </c>
      <c r="B344" s="2">
        <v>44225</v>
      </c>
      <c r="C344" s="2" t="str">
        <f t="shared" si="10"/>
        <v>Friday</v>
      </c>
      <c r="D344" s="2" t="str">
        <f t="shared" si="11"/>
        <v>January</v>
      </c>
      <c r="E344" s="3">
        <v>0.93928709169240054</v>
      </c>
      <c r="F344" t="s">
        <v>2134</v>
      </c>
      <c r="G344" t="s">
        <v>2346</v>
      </c>
      <c r="H344" t="s">
        <v>1010</v>
      </c>
      <c r="I344" s="1" t="s">
        <v>2634</v>
      </c>
      <c r="J344" s="1" t="s">
        <v>2634</v>
      </c>
      <c r="K344" s="1" t="s">
        <v>2549</v>
      </c>
      <c r="L344" s="1" t="s">
        <v>1013</v>
      </c>
      <c r="M344">
        <v>13083</v>
      </c>
      <c r="N344">
        <v>91</v>
      </c>
      <c r="O344" s="1" t="str">
        <f>VLOOKUP(Sales[[#This Row],[Product ID]],Products[[#Headers],[#Data],[Product ID]:[Product Name]],2,FALSE)</f>
        <v>Deluxe Heavy-Duty Vinyl Round Ring Binder</v>
      </c>
      <c r="P344" s="1" t="str">
        <f>VLOOKUP(Sales[[#This Row],[Product ID]],Products[[#Headers],[#Data],[Product ID]:[Category]],3,)</f>
        <v>Office Supplies</v>
      </c>
      <c r="Q344" s="13">
        <f>VLOOKUP(Sales[[#This Row],[Product ID]],Products[[#Headers],[#Data],[Product ID]:[Unit Price]],4,FALSE)</f>
        <v>26.43</v>
      </c>
      <c r="R344" s="14">
        <f>VLOOKUP(Sales[[#This Row],[Product ID]],Products[[#Headers],[#Data]],5,FALSE)</f>
        <v>11</v>
      </c>
      <c r="S344" s="13">
        <f>Sales[[#This Row],[Quantity]]*Sales[[#This Row],[Unit Price]]</f>
        <v>2405.13</v>
      </c>
      <c r="T344" s="14">
        <f>Sales[[#This Row],[Quantity]]*Sales[[#This Row],[Unit Cost]]</f>
        <v>1001</v>
      </c>
      <c r="U344" s="13">
        <f>Sales[[#This Row],[Total Sales]]-Sales[[#This Row],[Total Cost]]</f>
        <v>1404.13</v>
      </c>
    </row>
    <row r="345" spans="1:21" x14ac:dyDescent="0.25">
      <c r="A345" t="s">
        <v>353</v>
      </c>
      <c r="B345" s="2">
        <v>44328</v>
      </c>
      <c r="C345" s="2" t="str">
        <f t="shared" si="10"/>
        <v>Wednesday</v>
      </c>
      <c r="D345" s="2" t="str">
        <f t="shared" si="11"/>
        <v>May</v>
      </c>
      <c r="E345" s="3">
        <v>0.90740614248098894</v>
      </c>
      <c r="F345" t="s">
        <v>2170</v>
      </c>
      <c r="G345" t="s">
        <v>2382</v>
      </c>
      <c r="H345" t="s">
        <v>1011</v>
      </c>
      <c r="I345" s="1" t="s">
        <v>2595</v>
      </c>
      <c r="J345" s="1" t="s">
        <v>2595</v>
      </c>
      <c r="K345" s="1" t="s">
        <v>2549</v>
      </c>
      <c r="L345" s="1" t="s">
        <v>1013</v>
      </c>
      <c r="M345">
        <v>12215</v>
      </c>
      <c r="N345">
        <v>98</v>
      </c>
      <c r="O345" s="1" t="str">
        <f>VLOOKUP(Sales[[#This Row],[Product ID]],Products[[#Headers],[#Data],[Product ID]:[Product Name]],2,FALSE)</f>
        <v>Cricane Acamsumab</v>
      </c>
      <c r="P345" s="1" t="str">
        <f>VLOOKUP(Sales[[#This Row],[Product ID]],Products[[#Headers],[#Data],[Product ID]:[Category]],3,)</f>
        <v>Antiseptics</v>
      </c>
      <c r="Q345" s="13">
        <f>VLOOKUP(Sales[[#This Row],[Product ID]],Products[[#Headers],[#Data],[Product ID]:[Unit Price]],4,FALSE)</f>
        <v>96.68</v>
      </c>
      <c r="R345" s="14">
        <f>VLOOKUP(Sales[[#This Row],[Product ID]],Products[[#Headers],[#Data]],5,FALSE)</f>
        <v>53</v>
      </c>
      <c r="S345" s="13">
        <f>Sales[[#This Row],[Quantity]]*Sales[[#This Row],[Unit Price]]</f>
        <v>9474.6400000000012</v>
      </c>
      <c r="T345" s="14">
        <f>Sales[[#This Row],[Quantity]]*Sales[[#This Row],[Unit Cost]]</f>
        <v>5194</v>
      </c>
      <c r="U345" s="13">
        <f>Sales[[#This Row],[Total Sales]]-Sales[[#This Row],[Total Cost]]</f>
        <v>4280.6400000000012</v>
      </c>
    </row>
    <row r="346" spans="1:21" x14ac:dyDescent="0.25">
      <c r="A346" t="s">
        <v>354</v>
      </c>
      <c r="B346" s="2">
        <v>44238</v>
      </c>
      <c r="C346" s="2" t="str">
        <f t="shared" si="10"/>
        <v>Thursday</v>
      </c>
      <c r="D346" s="2" t="str">
        <f t="shared" si="11"/>
        <v>February</v>
      </c>
      <c r="E346" s="3">
        <v>0.20906521374717035</v>
      </c>
      <c r="F346" t="s">
        <v>2136</v>
      </c>
      <c r="G346" t="s">
        <v>2348</v>
      </c>
      <c r="H346" t="s">
        <v>1010</v>
      </c>
      <c r="I346" s="1" t="s">
        <v>2635</v>
      </c>
      <c r="J346" s="1" t="s">
        <v>2635</v>
      </c>
      <c r="K346" s="1" t="s">
        <v>2549</v>
      </c>
      <c r="L346" s="1" t="s">
        <v>1012</v>
      </c>
      <c r="M346">
        <v>12282</v>
      </c>
      <c r="N346">
        <v>30</v>
      </c>
      <c r="O346" s="1" t="str">
        <f>VLOOKUP(Sales[[#This Row],[Product ID]],Products[[#Headers],[#Data],[Product ID]:[Product Name]],2,FALSE)</f>
        <v>Lovephilus</v>
      </c>
      <c r="P346" s="1" t="str">
        <f>VLOOKUP(Sales[[#This Row],[Product ID]],Products[[#Headers],[#Data],[Product ID]:[Category]],3,)</f>
        <v>Analgesics</v>
      </c>
      <c r="Q346" s="13">
        <f>VLOOKUP(Sales[[#This Row],[Product ID]],Products[[#Headers],[#Data],[Product ID]:[Unit Price]],4,FALSE)</f>
        <v>71.86</v>
      </c>
      <c r="R346" s="14">
        <f>VLOOKUP(Sales[[#This Row],[Product ID]],Products[[#Headers],[#Data]],5,FALSE)</f>
        <v>64</v>
      </c>
      <c r="S346" s="13">
        <f>Sales[[#This Row],[Quantity]]*Sales[[#This Row],[Unit Price]]</f>
        <v>2155.8000000000002</v>
      </c>
      <c r="T346" s="14">
        <f>Sales[[#This Row],[Quantity]]*Sales[[#This Row],[Unit Cost]]</f>
        <v>1920</v>
      </c>
      <c r="U346" s="13">
        <f>Sales[[#This Row],[Total Sales]]-Sales[[#This Row],[Total Cost]]</f>
        <v>235.80000000000018</v>
      </c>
    </row>
    <row r="347" spans="1:21" x14ac:dyDescent="0.25">
      <c r="A347" t="s">
        <v>355</v>
      </c>
      <c r="B347" s="2">
        <v>44014</v>
      </c>
      <c r="C347" s="2" t="str">
        <f t="shared" si="10"/>
        <v>Thursday</v>
      </c>
      <c r="D347" s="2" t="str">
        <f t="shared" si="11"/>
        <v>July</v>
      </c>
      <c r="E347" s="3">
        <v>0.21418122043926635</v>
      </c>
      <c r="F347" t="s">
        <v>2177</v>
      </c>
      <c r="G347" t="s">
        <v>2389</v>
      </c>
      <c r="H347" t="s">
        <v>1010</v>
      </c>
      <c r="I347" s="1" t="s">
        <v>2571</v>
      </c>
      <c r="J347" s="1" t="s">
        <v>2571</v>
      </c>
      <c r="K347" s="1" t="s">
        <v>2549</v>
      </c>
      <c r="L347" s="1" t="s">
        <v>1012</v>
      </c>
      <c r="M347">
        <v>12677</v>
      </c>
      <c r="N347">
        <v>96</v>
      </c>
      <c r="O347" s="1" t="str">
        <f>VLOOKUP(Sales[[#This Row],[Product ID]],Products[[#Headers],[#Data],[Product ID]:[Product Name]],2,FALSE)</f>
        <v>Ibico Recycled Grain-Textured Covers</v>
      </c>
      <c r="P347" s="1" t="str">
        <f>VLOOKUP(Sales[[#This Row],[Product ID]],Products[[#Headers],[#Data],[Product ID]:[Category]],3,)</f>
        <v>Office Supplies</v>
      </c>
      <c r="Q347" s="13">
        <f>VLOOKUP(Sales[[#This Row],[Product ID]],Products[[#Headers],[#Data],[Product ID]:[Unit Price]],4,FALSE)</f>
        <v>18.77</v>
      </c>
      <c r="R347" s="14">
        <f>VLOOKUP(Sales[[#This Row],[Product ID]],Products[[#Headers],[#Data]],5,FALSE)</f>
        <v>9</v>
      </c>
      <c r="S347" s="13">
        <f>Sales[[#This Row],[Quantity]]*Sales[[#This Row],[Unit Price]]</f>
        <v>1801.92</v>
      </c>
      <c r="T347" s="14">
        <f>Sales[[#This Row],[Quantity]]*Sales[[#This Row],[Unit Cost]]</f>
        <v>864</v>
      </c>
      <c r="U347" s="13">
        <f>Sales[[#This Row],[Total Sales]]-Sales[[#This Row],[Total Cost]]</f>
        <v>937.92000000000007</v>
      </c>
    </row>
    <row r="348" spans="1:21" x14ac:dyDescent="0.25">
      <c r="A348" t="s">
        <v>356</v>
      </c>
      <c r="B348" s="2">
        <v>44202</v>
      </c>
      <c r="C348" s="2" t="str">
        <f t="shared" si="10"/>
        <v>Wednesday</v>
      </c>
      <c r="D348" s="2" t="str">
        <f t="shared" si="11"/>
        <v>January</v>
      </c>
      <c r="E348" s="3">
        <v>0.96090411491340055</v>
      </c>
      <c r="F348" t="s">
        <v>2132</v>
      </c>
      <c r="G348" t="s">
        <v>2344</v>
      </c>
      <c r="H348" t="s">
        <v>1010</v>
      </c>
      <c r="I348" s="1" t="s">
        <v>2636</v>
      </c>
      <c r="J348" s="1" t="s">
        <v>2636</v>
      </c>
      <c r="K348" s="1" t="s">
        <v>2549</v>
      </c>
      <c r="L348" s="1" t="s">
        <v>1012</v>
      </c>
      <c r="M348">
        <v>12227</v>
      </c>
      <c r="N348">
        <v>18</v>
      </c>
      <c r="O348" s="1" t="str">
        <f>VLOOKUP(Sales[[#This Row],[Product ID]],Products[[#Headers],[#Data],[Product ID]:[Product Name]],2,FALSE)</f>
        <v>Diprolimus</v>
      </c>
      <c r="P348" s="1" t="str">
        <f>VLOOKUP(Sales[[#This Row],[Product ID]],Products[[#Headers],[#Data],[Product ID]:[Category]],3,)</f>
        <v>Antiseptics</v>
      </c>
      <c r="Q348" s="13">
        <f>VLOOKUP(Sales[[#This Row],[Product ID]],Products[[#Headers],[#Data],[Product ID]:[Unit Price]],4,FALSE)</f>
        <v>64.36</v>
      </c>
      <c r="R348" s="14">
        <f>VLOOKUP(Sales[[#This Row],[Product ID]],Products[[#Headers],[#Data]],5,FALSE)</f>
        <v>51</v>
      </c>
      <c r="S348" s="13">
        <f>Sales[[#This Row],[Quantity]]*Sales[[#This Row],[Unit Price]]</f>
        <v>1158.48</v>
      </c>
      <c r="T348" s="14">
        <f>Sales[[#This Row],[Quantity]]*Sales[[#This Row],[Unit Cost]]</f>
        <v>918</v>
      </c>
      <c r="U348" s="13">
        <f>Sales[[#This Row],[Total Sales]]-Sales[[#This Row],[Total Cost]]</f>
        <v>240.48000000000002</v>
      </c>
    </row>
    <row r="349" spans="1:21" x14ac:dyDescent="0.25">
      <c r="A349" t="s">
        <v>357</v>
      </c>
      <c r="B349" s="2">
        <v>44248</v>
      </c>
      <c r="C349" s="2" t="str">
        <f t="shared" si="10"/>
        <v>Sunday</v>
      </c>
      <c r="D349" s="2" t="str">
        <f t="shared" si="11"/>
        <v>February</v>
      </c>
      <c r="E349" s="3">
        <v>0.38460720353040234</v>
      </c>
      <c r="F349" t="s">
        <v>2063</v>
      </c>
      <c r="G349" t="s">
        <v>2275</v>
      </c>
      <c r="H349" t="s">
        <v>1011</v>
      </c>
      <c r="I349" s="1" t="s">
        <v>2561</v>
      </c>
      <c r="J349" s="1" t="s">
        <v>2561</v>
      </c>
      <c r="K349" s="1" t="s">
        <v>2549</v>
      </c>
      <c r="L349" s="1" t="s">
        <v>1012</v>
      </c>
      <c r="M349">
        <v>12803</v>
      </c>
      <c r="N349">
        <v>53</v>
      </c>
      <c r="O349" s="1" t="str">
        <f>VLOOKUP(Sales[[#This Row],[Product ID]],Products[[#Headers],[#Data],[Product ID]:[Product Name]],2,FALSE)</f>
        <v>Alphabetical Labels for Top Tab Filing</v>
      </c>
      <c r="P349" s="1" t="str">
        <f>VLOOKUP(Sales[[#This Row],[Product ID]],Products[[#Headers],[#Data],[Product ID]:[Category]],3,)</f>
        <v>Office Supplies</v>
      </c>
      <c r="Q349" s="13">
        <f>VLOOKUP(Sales[[#This Row],[Product ID]],Products[[#Headers],[#Data],[Product ID]:[Unit Price]],4,FALSE)</f>
        <v>40.619999999999997</v>
      </c>
      <c r="R349" s="14">
        <f>VLOOKUP(Sales[[#This Row],[Product ID]],Products[[#Headers],[#Data]],5,FALSE)</f>
        <v>22</v>
      </c>
      <c r="S349" s="13">
        <f>Sales[[#This Row],[Quantity]]*Sales[[#This Row],[Unit Price]]</f>
        <v>2152.8599999999997</v>
      </c>
      <c r="T349" s="14">
        <f>Sales[[#This Row],[Quantity]]*Sales[[#This Row],[Unit Cost]]</f>
        <v>1166</v>
      </c>
      <c r="U349" s="13">
        <f>Sales[[#This Row],[Total Sales]]-Sales[[#This Row],[Total Cost]]</f>
        <v>986.85999999999967</v>
      </c>
    </row>
    <row r="350" spans="1:21" x14ac:dyDescent="0.25">
      <c r="A350" t="s">
        <v>358</v>
      </c>
      <c r="B350" s="2">
        <v>44264</v>
      </c>
      <c r="C350" s="2" t="str">
        <f t="shared" si="10"/>
        <v>Tuesday</v>
      </c>
      <c r="D350" s="2" t="str">
        <f t="shared" si="11"/>
        <v>March</v>
      </c>
      <c r="E350" s="3">
        <v>0.19672457478188976</v>
      </c>
      <c r="F350" t="s">
        <v>2036</v>
      </c>
      <c r="G350" t="s">
        <v>2248</v>
      </c>
      <c r="H350" t="s">
        <v>1010</v>
      </c>
      <c r="I350" s="1" t="s">
        <v>2566</v>
      </c>
      <c r="J350" s="1" t="s">
        <v>2566</v>
      </c>
      <c r="K350" s="1" t="s">
        <v>2549</v>
      </c>
      <c r="L350" s="1" t="s">
        <v>1012</v>
      </c>
      <c r="M350">
        <v>12550</v>
      </c>
      <c r="N350">
        <v>93</v>
      </c>
      <c r="O350" s="1" t="str">
        <f>VLOOKUP(Sales[[#This Row],[Product ID]],Products[[#Headers],[#Data],[Product ID]:[Product Name]],2,FALSE)</f>
        <v>Avery Poly Binder Pockets</v>
      </c>
      <c r="P350" s="1" t="str">
        <f>VLOOKUP(Sales[[#This Row],[Product ID]],Products[[#Headers],[#Data],[Product ID]:[Category]],3,)</f>
        <v>Office Supplies</v>
      </c>
      <c r="Q350" s="13">
        <f>VLOOKUP(Sales[[#This Row],[Product ID]],Products[[#Headers],[#Data],[Product ID]:[Unit Price]],4,FALSE)</f>
        <v>45.38</v>
      </c>
      <c r="R350" s="14">
        <f>VLOOKUP(Sales[[#This Row],[Product ID]],Products[[#Headers],[#Data]],5,FALSE)</f>
        <v>40</v>
      </c>
      <c r="S350" s="13">
        <f>Sales[[#This Row],[Quantity]]*Sales[[#This Row],[Unit Price]]</f>
        <v>4220.34</v>
      </c>
      <c r="T350" s="14">
        <f>Sales[[#This Row],[Quantity]]*Sales[[#This Row],[Unit Cost]]</f>
        <v>3720</v>
      </c>
      <c r="U350" s="13">
        <f>Sales[[#This Row],[Total Sales]]-Sales[[#This Row],[Total Cost]]</f>
        <v>500.34000000000015</v>
      </c>
    </row>
    <row r="351" spans="1:21" x14ac:dyDescent="0.25">
      <c r="A351" t="s">
        <v>359</v>
      </c>
      <c r="B351" s="2">
        <v>44191</v>
      </c>
      <c r="C351" s="2" t="str">
        <f t="shared" si="10"/>
        <v>Saturday</v>
      </c>
      <c r="D351" s="2" t="str">
        <f t="shared" si="11"/>
        <v>December</v>
      </c>
      <c r="E351" s="3">
        <v>0.48942419262669168</v>
      </c>
      <c r="F351" t="s">
        <v>2123</v>
      </c>
      <c r="G351" t="s">
        <v>2335</v>
      </c>
      <c r="H351" t="s">
        <v>1010</v>
      </c>
      <c r="I351" s="1" t="s">
        <v>2637</v>
      </c>
      <c r="J351" s="1" t="s">
        <v>2637</v>
      </c>
      <c r="K351" s="1" t="s">
        <v>2549</v>
      </c>
      <c r="L351" s="1" t="s">
        <v>1014</v>
      </c>
      <c r="M351">
        <v>13064</v>
      </c>
      <c r="N351">
        <v>78</v>
      </c>
      <c r="O351" s="1" t="str">
        <f>VLOOKUP(Sales[[#This Row],[Product ID]],Products[[#Headers],[#Data],[Product ID]:[Product Name]],2,FALSE)</f>
        <v>Avery 483</v>
      </c>
      <c r="P351" s="1" t="str">
        <f>VLOOKUP(Sales[[#This Row],[Product ID]],Products[[#Headers],[#Data],[Product ID]:[Category]],3,)</f>
        <v>Office Supplies</v>
      </c>
      <c r="Q351" s="13">
        <f>VLOOKUP(Sales[[#This Row],[Product ID]],Products[[#Headers],[#Data],[Product ID]:[Unit Price]],4,FALSE)</f>
        <v>99.92</v>
      </c>
      <c r="R351" s="14">
        <f>VLOOKUP(Sales[[#This Row],[Product ID]],Products[[#Headers],[#Data]],5,FALSE)</f>
        <v>82</v>
      </c>
      <c r="S351" s="13">
        <f>Sales[[#This Row],[Quantity]]*Sales[[#This Row],[Unit Price]]</f>
        <v>7793.76</v>
      </c>
      <c r="T351" s="14">
        <f>Sales[[#This Row],[Quantity]]*Sales[[#This Row],[Unit Cost]]</f>
        <v>6396</v>
      </c>
      <c r="U351" s="13">
        <f>Sales[[#This Row],[Total Sales]]-Sales[[#This Row],[Total Cost]]</f>
        <v>1397.7600000000002</v>
      </c>
    </row>
    <row r="352" spans="1:21" x14ac:dyDescent="0.25">
      <c r="A352" t="s">
        <v>360</v>
      </c>
      <c r="B352" s="2">
        <v>44130</v>
      </c>
      <c r="C352" s="2" t="str">
        <f t="shared" si="10"/>
        <v>Monday</v>
      </c>
      <c r="D352" s="2" t="str">
        <f t="shared" si="11"/>
        <v>October</v>
      </c>
      <c r="E352" s="3">
        <v>0.23127112757167068</v>
      </c>
      <c r="F352" t="s">
        <v>2030</v>
      </c>
      <c r="G352" t="s">
        <v>2242</v>
      </c>
      <c r="H352" t="s">
        <v>1010</v>
      </c>
      <c r="I352" s="1" t="s">
        <v>2598</v>
      </c>
      <c r="J352" s="1" t="s">
        <v>2598</v>
      </c>
      <c r="K352" s="1" t="s">
        <v>2549</v>
      </c>
      <c r="L352" s="1" t="s">
        <v>1014</v>
      </c>
      <c r="M352">
        <v>12451</v>
      </c>
      <c r="N352">
        <v>48</v>
      </c>
      <c r="O352" s="1" t="str">
        <f>VLOOKUP(Sales[[#This Row],[Product ID]],Products[[#Headers],[#Data],[Product ID]:[Product Name]],2,FALSE)</f>
        <v>1.7 Cubic Foot Compact "Cube" Office Refrigerators</v>
      </c>
      <c r="P352" s="1" t="str">
        <f>VLOOKUP(Sales[[#This Row],[Product ID]],Products[[#Headers],[#Data],[Product ID]:[Category]],3,)</f>
        <v>Office Supplies</v>
      </c>
      <c r="Q352" s="13">
        <f>VLOOKUP(Sales[[#This Row],[Product ID]],Products[[#Headers],[#Data],[Product ID]:[Unit Price]],4,FALSE)</f>
        <v>74.790000000000006</v>
      </c>
      <c r="R352" s="14">
        <f>VLOOKUP(Sales[[#This Row],[Product ID]],Products[[#Headers],[#Data]],5,FALSE)</f>
        <v>51</v>
      </c>
      <c r="S352" s="13">
        <f>Sales[[#This Row],[Quantity]]*Sales[[#This Row],[Unit Price]]</f>
        <v>3589.92</v>
      </c>
      <c r="T352" s="14">
        <f>Sales[[#This Row],[Quantity]]*Sales[[#This Row],[Unit Cost]]</f>
        <v>2448</v>
      </c>
      <c r="U352" s="13">
        <f>Sales[[#This Row],[Total Sales]]-Sales[[#This Row],[Total Cost]]</f>
        <v>1141.92</v>
      </c>
    </row>
    <row r="353" spans="1:21" x14ac:dyDescent="0.25">
      <c r="A353" t="s">
        <v>361</v>
      </c>
      <c r="B353" s="2">
        <v>44002</v>
      </c>
      <c r="C353" s="2" t="str">
        <f t="shared" si="10"/>
        <v>Saturday</v>
      </c>
      <c r="D353" s="2" t="str">
        <f t="shared" si="11"/>
        <v>June</v>
      </c>
      <c r="E353" s="3">
        <v>0.49542360345423808</v>
      </c>
      <c r="F353" t="s">
        <v>2066</v>
      </c>
      <c r="G353" t="s">
        <v>2278</v>
      </c>
      <c r="H353" t="s">
        <v>1011</v>
      </c>
      <c r="I353" s="1" t="s">
        <v>2622</v>
      </c>
      <c r="J353" s="1" t="s">
        <v>2622</v>
      </c>
      <c r="K353" s="1" t="s">
        <v>2549</v>
      </c>
      <c r="L353" s="1" t="s">
        <v>1014</v>
      </c>
      <c r="M353">
        <v>12682</v>
      </c>
      <c r="N353">
        <v>13</v>
      </c>
      <c r="O353" s="1" t="str">
        <f>VLOOKUP(Sales[[#This Row],[Product ID]],Products[[#Headers],[#Data],[Product ID]:[Product Name]],2,FALSE)</f>
        <v>Tuff Stuff Recycled Round Ring Binders</v>
      </c>
      <c r="P353" s="1" t="str">
        <f>VLOOKUP(Sales[[#This Row],[Product ID]],Products[[#Headers],[#Data],[Product ID]:[Category]],3,)</f>
        <v>Office Supplies</v>
      </c>
      <c r="Q353" s="13">
        <f>VLOOKUP(Sales[[#This Row],[Product ID]],Products[[#Headers],[#Data],[Product ID]:[Unit Price]],4,FALSE)</f>
        <v>51.54</v>
      </c>
      <c r="R353" s="14">
        <f>VLOOKUP(Sales[[#This Row],[Product ID]],Products[[#Headers],[#Data]],5,FALSE)</f>
        <v>43</v>
      </c>
      <c r="S353" s="13">
        <f>Sales[[#This Row],[Quantity]]*Sales[[#This Row],[Unit Price]]</f>
        <v>670.02</v>
      </c>
      <c r="T353" s="14">
        <f>Sales[[#This Row],[Quantity]]*Sales[[#This Row],[Unit Cost]]</f>
        <v>559</v>
      </c>
      <c r="U353" s="13">
        <f>Sales[[#This Row],[Total Sales]]-Sales[[#This Row],[Total Cost]]</f>
        <v>111.01999999999998</v>
      </c>
    </row>
    <row r="354" spans="1:21" x14ac:dyDescent="0.25">
      <c r="A354" t="s">
        <v>362</v>
      </c>
      <c r="B354" s="2">
        <v>44178</v>
      </c>
      <c r="C354" s="2" t="str">
        <f t="shared" si="10"/>
        <v>Sunday</v>
      </c>
      <c r="D354" s="2" t="str">
        <f t="shared" si="11"/>
        <v>December</v>
      </c>
      <c r="E354" s="3">
        <v>0.72001047720224232</v>
      </c>
      <c r="F354" t="s">
        <v>2186</v>
      </c>
      <c r="G354" t="s">
        <v>2398</v>
      </c>
      <c r="H354" t="s">
        <v>1010</v>
      </c>
      <c r="I354" s="1" t="s">
        <v>2572</v>
      </c>
      <c r="J354" s="1" t="s">
        <v>2572</v>
      </c>
      <c r="K354" s="1" t="s">
        <v>2549</v>
      </c>
      <c r="L354" s="1" t="s">
        <v>1014</v>
      </c>
      <c r="M354">
        <v>12345</v>
      </c>
      <c r="N354">
        <v>99</v>
      </c>
      <c r="O354" s="1" t="str">
        <f>VLOOKUP(Sales[[#This Row],[Product ID]],Products[[#Headers],[#Data],[Product ID]:[Product Name]],2,FALSE)</f>
        <v>Tesnorphine Silotamine</v>
      </c>
      <c r="P354" s="1" t="str">
        <f>VLOOKUP(Sales[[#This Row],[Product ID]],Products[[#Headers],[#Data],[Product ID]:[Category]],3,)</f>
        <v>Antibiotics</v>
      </c>
      <c r="Q354" s="13">
        <f>VLOOKUP(Sales[[#This Row],[Product ID]],Products[[#Headers],[#Data],[Product ID]:[Unit Price]],4,FALSE)</f>
        <v>93.26</v>
      </c>
      <c r="R354" s="14">
        <f>VLOOKUP(Sales[[#This Row],[Product ID]],Products[[#Headers],[#Data]],5,FALSE)</f>
        <v>68</v>
      </c>
      <c r="S354" s="13">
        <f>Sales[[#This Row],[Quantity]]*Sales[[#This Row],[Unit Price]]</f>
        <v>9232.74</v>
      </c>
      <c r="T354" s="14">
        <f>Sales[[#This Row],[Quantity]]*Sales[[#This Row],[Unit Cost]]</f>
        <v>6732</v>
      </c>
      <c r="U354" s="13">
        <f>Sales[[#This Row],[Total Sales]]-Sales[[#This Row],[Total Cost]]</f>
        <v>2500.7399999999998</v>
      </c>
    </row>
    <row r="355" spans="1:21" x14ac:dyDescent="0.25">
      <c r="A355" t="s">
        <v>363</v>
      </c>
      <c r="B355" s="2">
        <v>44119</v>
      </c>
      <c r="C355" s="2" t="str">
        <f t="shared" si="10"/>
        <v>Thursday</v>
      </c>
      <c r="D355" s="2" t="str">
        <f t="shared" si="11"/>
        <v>October</v>
      </c>
      <c r="E355" s="3">
        <v>0.92831004224399727</v>
      </c>
      <c r="F355" t="s">
        <v>2040</v>
      </c>
      <c r="G355" t="s">
        <v>2252</v>
      </c>
      <c r="H355" t="s">
        <v>1011</v>
      </c>
      <c r="I355" s="1" t="s">
        <v>2596</v>
      </c>
      <c r="J355" s="1" t="s">
        <v>2596</v>
      </c>
      <c r="K355" s="1" t="s">
        <v>2549</v>
      </c>
      <c r="L355" s="1" t="s">
        <v>1014</v>
      </c>
      <c r="M355">
        <v>12184</v>
      </c>
      <c r="N355">
        <v>27</v>
      </c>
      <c r="O355" s="1" t="str">
        <f>VLOOKUP(Sales[[#This Row],[Product ID]],Products[[#Headers],[#Data],[Product ID]:[Product Name]],2,FALSE)</f>
        <v>Apronazol</v>
      </c>
      <c r="P355" s="1" t="str">
        <f>VLOOKUP(Sales[[#This Row],[Product ID]],Products[[#Headers],[#Data],[Product ID]:[Category]],3,)</f>
        <v>Antibiotics</v>
      </c>
      <c r="Q355" s="13">
        <f>VLOOKUP(Sales[[#This Row],[Product ID]],Products[[#Headers],[#Data],[Product ID]:[Unit Price]],4,FALSE)</f>
        <v>91.4</v>
      </c>
      <c r="R355" s="14">
        <f>VLOOKUP(Sales[[#This Row],[Product ID]],Products[[#Headers],[#Data]],5,FALSE)</f>
        <v>81</v>
      </c>
      <c r="S355" s="13">
        <f>Sales[[#This Row],[Quantity]]*Sales[[#This Row],[Unit Price]]</f>
        <v>2467.8000000000002</v>
      </c>
      <c r="T355" s="14">
        <f>Sales[[#This Row],[Quantity]]*Sales[[#This Row],[Unit Cost]]</f>
        <v>2187</v>
      </c>
      <c r="U355" s="13">
        <f>Sales[[#This Row],[Total Sales]]-Sales[[#This Row],[Total Cost]]</f>
        <v>280.80000000000018</v>
      </c>
    </row>
    <row r="356" spans="1:21" x14ac:dyDescent="0.25">
      <c r="A356" t="s">
        <v>364</v>
      </c>
      <c r="B356" s="2">
        <v>44247</v>
      </c>
      <c r="C356" s="2" t="str">
        <f t="shared" si="10"/>
        <v>Saturday</v>
      </c>
      <c r="D356" s="2" t="str">
        <f t="shared" si="11"/>
        <v>February</v>
      </c>
      <c r="E356" s="3">
        <v>0.27322027016402295</v>
      </c>
      <c r="F356" t="s">
        <v>2057</v>
      </c>
      <c r="G356" t="s">
        <v>2269</v>
      </c>
      <c r="H356" t="s">
        <v>1010</v>
      </c>
      <c r="I356" s="1" t="s">
        <v>2559</v>
      </c>
      <c r="J356" s="1" t="s">
        <v>2559</v>
      </c>
      <c r="K356" s="1" t="s">
        <v>2549</v>
      </c>
      <c r="L356" s="1" t="s">
        <v>1012</v>
      </c>
      <c r="M356">
        <v>12386</v>
      </c>
      <c r="N356">
        <v>30</v>
      </c>
      <c r="O356" s="1" t="str">
        <f>VLOOKUP(Sales[[#This Row],[Product ID]],Products[[#Headers],[#Data],[Product ID]:[Product Name]],2,FALSE)</f>
        <v>Xerox 1967</v>
      </c>
      <c r="P356" s="1" t="str">
        <f>VLOOKUP(Sales[[#This Row],[Product ID]],Products[[#Headers],[#Data],[Product ID]:[Category]],3,)</f>
        <v>Office Supplies</v>
      </c>
      <c r="Q356" s="13">
        <f>VLOOKUP(Sales[[#This Row],[Product ID]],Products[[#Headers],[#Data],[Product ID]:[Unit Price]],4,FALSE)</f>
        <v>14.39</v>
      </c>
      <c r="R356" s="14">
        <f>VLOOKUP(Sales[[#This Row],[Product ID]],Products[[#Headers],[#Data]],5,FALSE)</f>
        <v>13</v>
      </c>
      <c r="S356" s="13">
        <f>Sales[[#This Row],[Quantity]]*Sales[[#This Row],[Unit Price]]</f>
        <v>431.70000000000005</v>
      </c>
      <c r="T356" s="14">
        <f>Sales[[#This Row],[Quantity]]*Sales[[#This Row],[Unit Cost]]</f>
        <v>390</v>
      </c>
      <c r="U356" s="13">
        <f>Sales[[#This Row],[Total Sales]]-Sales[[#This Row],[Total Cost]]</f>
        <v>41.700000000000045</v>
      </c>
    </row>
    <row r="357" spans="1:21" x14ac:dyDescent="0.25">
      <c r="A357" t="s">
        <v>365</v>
      </c>
      <c r="B357" s="2">
        <v>44159</v>
      </c>
      <c r="C357" s="2" t="str">
        <f t="shared" si="10"/>
        <v>Tuesday</v>
      </c>
      <c r="D357" s="2" t="str">
        <f t="shared" si="11"/>
        <v>November</v>
      </c>
      <c r="E357" s="3">
        <v>0.58434272887459471</v>
      </c>
      <c r="F357" t="s">
        <v>2187</v>
      </c>
      <c r="G357" t="s">
        <v>2399</v>
      </c>
      <c r="H357" t="s">
        <v>1010</v>
      </c>
      <c r="I357" s="1" t="s">
        <v>2638</v>
      </c>
      <c r="J357" s="1" t="s">
        <v>2638</v>
      </c>
      <c r="K357" s="1" t="s">
        <v>2538</v>
      </c>
      <c r="L357" s="1" t="s">
        <v>1012</v>
      </c>
      <c r="M357">
        <v>13083</v>
      </c>
      <c r="N357">
        <v>71</v>
      </c>
      <c r="O357" s="1" t="str">
        <f>VLOOKUP(Sales[[#This Row],[Product ID]],Products[[#Headers],[#Data],[Product ID]:[Product Name]],2,FALSE)</f>
        <v>Deluxe Heavy-Duty Vinyl Round Ring Binder</v>
      </c>
      <c r="P357" s="1" t="str">
        <f>VLOOKUP(Sales[[#This Row],[Product ID]],Products[[#Headers],[#Data],[Product ID]:[Category]],3,)</f>
        <v>Office Supplies</v>
      </c>
      <c r="Q357" s="13">
        <f>VLOOKUP(Sales[[#This Row],[Product ID]],Products[[#Headers],[#Data],[Product ID]:[Unit Price]],4,FALSE)</f>
        <v>26.43</v>
      </c>
      <c r="R357" s="14">
        <f>VLOOKUP(Sales[[#This Row],[Product ID]],Products[[#Headers],[#Data]],5,FALSE)</f>
        <v>11</v>
      </c>
      <c r="S357" s="13">
        <f>Sales[[#This Row],[Quantity]]*Sales[[#This Row],[Unit Price]]</f>
        <v>1876.53</v>
      </c>
      <c r="T357" s="14">
        <f>Sales[[#This Row],[Quantity]]*Sales[[#This Row],[Unit Cost]]</f>
        <v>781</v>
      </c>
      <c r="U357" s="13">
        <f>Sales[[#This Row],[Total Sales]]-Sales[[#This Row],[Total Cost]]</f>
        <v>1095.53</v>
      </c>
    </row>
    <row r="358" spans="1:21" x14ac:dyDescent="0.25">
      <c r="A358" t="s">
        <v>366</v>
      </c>
      <c r="B358" s="2">
        <v>44181</v>
      </c>
      <c r="C358" s="2" t="str">
        <f t="shared" si="10"/>
        <v>Wednesday</v>
      </c>
      <c r="D358" s="2" t="str">
        <f t="shared" si="11"/>
        <v>December</v>
      </c>
      <c r="E358" s="3">
        <v>0.84697128224422813</v>
      </c>
      <c r="F358" t="s">
        <v>2132</v>
      </c>
      <c r="G358" t="s">
        <v>2344</v>
      </c>
      <c r="H358" t="s">
        <v>1011</v>
      </c>
      <c r="I358" s="1" t="s">
        <v>2639</v>
      </c>
      <c r="J358" s="1" t="s">
        <v>2639</v>
      </c>
      <c r="K358" s="1" t="s">
        <v>2538</v>
      </c>
      <c r="L358" s="1" t="s">
        <v>1012</v>
      </c>
      <c r="M358">
        <v>12523</v>
      </c>
      <c r="N358">
        <v>88</v>
      </c>
      <c r="O358" s="1" t="str">
        <f>VLOOKUP(Sales[[#This Row],[Product ID]],Products[[#Headers],[#Data],[Product ID]:[Product Name]],2,FALSE)</f>
        <v>Avery 519</v>
      </c>
      <c r="P358" s="1" t="str">
        <f>VLOOKUP(Sales[[#This Row],[Product ID]],Products[[#Headers],[#Data],[Product ID]:[Category]],3,)</f>
        <v>Office Supplies</v>
      </c>
      <c r="Q358" s="13">
        <f>VLOOKUP(Sales[[#This Row],[Product ID]],Products[[#Headers],[#Data],[Product ID]:[Unit Price]],4,FALSE)</f>
        <v>18.22</v>
      </c>
      <c r="R358" s="14">
        <f>VLOOKUP(Sales[[#This Row],[Product ID]],Products[[#Headers],[#Data]],5,FALSE)</f>
        <v>6</v>
      </c>
      <c r="S358" s="13">
        <f>Sales[[#This Row],[Quantity]]*Sales[[#This Row],[Unit Price]]</f>
        <v>1603.36</v>
      </c>
      <c r="T358" s="14">
        <f>Sales[[#This Row],[Quantity]]*Sales[[#This Row],[Unit Cost]]</f>
        <v>528</v>
      </c>
      <c r="U358" s="13">
        <f>Sales[[#This Row],[Total Sales]]-Sales[[#This Row],[Total Cost]]</f>
        <v>1075.3599999999999</v>
      </c>
    </row>
    <row r="359" spans="1:21" x14ac:dyDescent="0.25">
      <c r="A359" t="s">
        <v>367</v>
      </c>
      <c r="B359" s="2">
        <v>44325</v>
      </c>
      <c r="C359" s="2" t="str">
        <f t="shared" si="10"/>
        <v>Sunday</v>
      </c>
      <c r="D359" s="2" t="str">
        <f t="shared" si="11"/>
        <v>May</v>
      </c>
      <c r="E359" s="3">
        <v>0.77049261901996879</v>
      </c>
      <c r="F359" t="s">
        <v>2078</v>
      </c>
      <c r="G359" t="s">
        <v>2290</v>
      </c>
      <c r="H359" t="s">
        <v>1011</v>
      </c>
      <c r="I359" s="1" t="s">
        <v>2546</v>
      </c>
      <c r="J359" s="1" t="s">
        <v>2546</v>
      </c>
      <c r="K359" s="1" t="s">
        <v>2538</v>
      </c>
      <c r="L359" s="1" t="s">
        <v>1012</v>
      </c>
      <c r="M359">
        <v>12398</v>
      </c>
      <c r="N359">
        <v>66</v>
      </c>
      <c r="O359" s="1" t="str">
        <f>VLOOKUP(Sales[[#This Row],[Product ID]],Products[[#Headers],[#Data],[Product ID]:[Product Name]],2,FALSE)</f>
        <v>Wilson Jones Active Use Binders</v>
      </c>
      <c r="P359" s="1" t="str">
        <f>VLOOKUP(Sales[[#This Row],[Product ID]],Products[[#Headers],[#Data],[Product ID]:[Category]],3,)</f>
        <v>Office Supplies</v>
      </c>
      <c r="Q359" s="13">
        <f>VLOOKUP(Sales[[#This Row],[Product ID]],Products[[#Headers],[#Data],[Product ID]:[Unit Price]],4,FALSE)</f>
        <v>54.45</v>
      </c>
      <c r="R359" s="14">
        <f>VLOOKUP(Sales[[#This Row],[Product ID]],Products[[#Headers],[#Data]],5,FALSE)</f>
        <v>30</v>
      </c>
      <c r="S359" s="13">
        <f>Sales[[#This Row],[Quantity]]*Sales[[#This Row],[Unit Price]]</f>
        <v>3593.7000000000003</v>
      </c>
      <c r="T359" s="14">
        <f>Sales[[#This Row],[Quantity]]*Sales[[#This Row],[Unit Cost]]</f>
        <v>1980</v>
      </c>
      <c r="U359" s="13">
        <f>Sales[[#This Row],[Total Sales]]-Sales[[#This Row],[Total Cost]]</f>
        <v>1613.7000000000003</v>
      </c>
    </row>
    <row r="360" spans="1:21" x14ac:dyDescent="0.25">
      <c r="A360" t="s">
        <v>368</v>
      </c>
      <c r="B360" s="2">
        <v>44228</v>
      </c>
      <c r="C360" s="2" t="str">
        <f t="shared" si="10"/>
        <v>Monday</v>
      </c>
      <c r="D360" s="2" t="str">
        <f t="shared" si="11"/>
        <v>February</v>
      </c>
      <c r="E360" s="3">
        <v>0.51485635465243962</v>
      </c>
      <c r="F360" t="s">
        <v>2188</v>
      </c>
      <c r="G360" t="s">
        <v>2400</v>
      </c>
      <c r="H360" t="s">
        <v>1010</v>
      </c>
      <c r="I360" s="1" t="s">
        <v>2640</v>
      </c>
      <c r="J360" s="1" t="s">
        <v>2640</v>
      </c>
      <c r="K360" s="1" t="s">
        <v>2538</v>
      </c>
      <c r="L360" s="1" t="s">
        <v>1013</v>
      </c>
      <c r="M360">
        <v>12231</v>
      </c>
      <c r="N360">
        <v>29</v>
      </c>
      <c r="O360" s="1" t="str">
        <f>VLOOKUP(Sales[[#This Row],[Product ID]],Products[[#Headers],[#Data],[Product ID]:[Product Name]],2,FALSE)</f>
        <v>Doxivorin</v>
      </c>
      <c r="P360" s="1" t="str">
        <f>VLOOKUP(Sales[[#This Row],[Product ID]],Products[[#Headers],[#Data],[Product ID]:[Category]],3,)</f>
        <v>Antimalarial</v>
      </c>
      <c r="Q360" s="13">
        <f>VLOOKUP(Sales[[#This Row],[Product ID]],Products[[#Headers],[#Data],[Product ID]:[Unit Price]],4,FALSE)</f>
        <v>12.45</v>
      </c>
      <c r="R360" s="14">
        <f>VLOOKUP(Sales[[#This Row],[Product ID]],Products[[#Headers],[#Data]],5,FALSE)</f>
        <v>10</v>
      </c>
      <c r="S360" s="13">
        <f>Sales[[#This Row],[Quantity]]*Sales[[#This Row],[Unit Price]]</f>
        <v>361.04999999999995</v>
      </c>
      <c r="T360" s="14">
        <f>Sales[[#This Row],[Quantity]]*Sales[[#This Row],[Unit Cost]]</f>
        <v>290</v>
      </c>
      <c r="U360" s="13">
        <f>Sales[[#This Row],[Total Sales]]-Sales[[#This Row],[Total Cost]]</f>
        <v>71.049999999999955</v>
      </c>
    </row>
    <row r="361" spans="1:21" x14ac:dyDescent="0.25">
      <c r="A361" t="s">
        <v>369</v>
      </c>
      <c r="B361" s="2">
        <v>44087</v>
      </c>
      <c r="C361" s="2" t="str">
        <f t="shared" si="10"/>
        <v>Sunday</v>
      </c>
      <c r="D361" s="2" t="str">
        <f t="shared" si="11"/>
        <v>September</v>
      </c>
      <c r="E361" s="3">
        <v>0.60894857674039149</v>
      </c>
      <c r="F361" t="s">
        <v>2089</v>
      </c>
      <c r="G361" t="s">
        <v>2301</v>
      </c>
      <c r="H361" t="s">
        <v>1011</v>
      </c>
      <c r="I361" s="1" t="s">
        <v>2546</v>
      </c>
      <c r="J361" s="1" t="s">
        <v>2546</v>
      </c>
      <c r="K361" s="1" t="s">
        <v>2538</v>
      </c>
      <c r="L361" s="1" t="s">
        <v>1013</v>
      </c>
      <c r="M361">
        <v>12935</v>
      </c>
      <c r="N361">
        <v>43</v>
      </c>
      <c r="O361" s="1" t="str">
        <f>VLOOKUP(Sales[[#This Row],[Product ID]],Products[[#Headers],[#Data],[Product ID]:[Product Name]],2,FALSE)</f>
        <v>Chromcraft Bull-Nose Wood Round Conference Table Top, Wood Base</v>
      </c>
      <c r="P361" s="1" t="str">
        <f>VLOOKUP(Sales[[#This Row],[Product ID]],Products[[#Headers],[#Data],[Product ID]:[Category]],3,)</f>
        <v>Furniture</v>
      </c>
      <c r="Q361" s="13">
        <f>VLOOKUP(Sales[[#This Row],[Product ID]],Products[[#Headers],[#Data],[Product ID]:[Unit Price]],4,FALSE)</f>
        <v>30.2</v>
      </c>
      <c r="R361" s="14">
        <f>VLOOKUP(Sales[[#This Row],[Product ID]],Products[[#Headers],[#Data]],5,FALSE)</f>
        <v>22</v>
      </c>
      <c r="S361" s="13">
        <f>Sales[[#This Row],[Quantity]]*Sales[[#This Row],[Unit Price]]</f>
        <v>1298.5999999999999</v>
      </c>
      <c r="T361" s="14">
        <f>Sales[[#This Row],[Quantity]]*Sales[[#This Row],[Unit Cost]]</f>
        <v>946</v>
      </c>
      <c r="U361" s="13">
        <f>Sales[[#This Row],[Total Sales]]-Sales[[#This Row],[Total Cost]]</f>
        <v>352.59999999999991</v>
      </c>
    </row>
    <row r="362" spans="1:21" x14ac:dyDescent="0.25">
      <c r="A362" t="s">
        <v>370</v>
      </c>
      <c r="B362" s="2">
        <v>44276</v>
      </c>
      <c r="C362" s="2" t="str">
        <f t="shared" si="10"/>
        <v>Sunday</v>
      </c>
      <c r="D362" s="2" t="str">
        <f t="shared" si="11"/>
        <v>March</v>
      </c>
      <c r="E362" s="3">
        <v>0.95141259836224013</v>
      </c>
      <c r="F362" t="s">
        <v>2184</v>
      </c>
      <c r="G362" t="s">
        <v>2396</v>
      </c>
      <c r="H362" t="s">
        <v>1011</v>
      </c>
      <c r="I362" s="1" t="s">
        <v>2641</v>
      </c>
      <c r="J362" s="1" t="s">
        <v>2641</v>
      </c>
      <c r="K362" s="1" t="s">
        <v>2549</v>
      </c>
      <c r="L362" s="1" t="s">
        <v>1013</v>
      </c>
      <c r="M362">
        <v>13005</v>
      </c>
      <c r="N362">
        <v>65</v>
      </c>
      <c r="O362" s="1" t="str">
        <f>VLOOKUP(Sales[[#This Row],[Product ID]],Products[[#Headers],[#Data],[Product ID]:[Product Name]],2,FALSE)</f>
        <v>Safco Value Mate Series Steel Bookcases, Baked Enamel Finish on Steel, Gray</v>
      </c>
      <c r="P362" s="1" t="str">
        <f>VLOOKUP(Sales[[#This Row],[Product ID]],Products[[#Headers],[#Data],[Product ID]:[Category]],3,)</f>
        <v>Furniture</v>
      </c>
      <c r="Q362" s="13">
        <f>VLOOKUP(Sales[[#This Row],[Product ID]],Products[[#Headers],[#Data],[Product ID]:[Unit Price]],4,FALSE)</f>
        <v>56.5</v>
      </c>
      <c r="R362" s="14">
        <f>VLOOKUP(Sales[[#This Row],[Product ID]],Products[[#Headers],[#Data]],5,FALSE)</f>
        <v>33</v>
      </c>
      <c r="S362" s="13">
        <f>Sales[[#This Row],[Quantity]]*Sales[[#This Row],[Unit Price]]</f>
        <v>3672.5</v>
      </c>
      <c r="T362" s="14">
        <f>Sales[[#This Row],[Quantity]]*Sales[[#This Row],[Unit Cost]]</f>
        <v>2145</v>
      </c>
      <c r="U362" s="13">
        <f>Sales[[#This Row],[Total Sales]]-Sales[[#This Row],[Total Cost]]</f>
        <v>1527.5</v>
      </c>
    </row>
    <row r="363" spans="1:21" x14ac:dyDescent="0.25">
      <c r="A363" t="s">
        <v>371</v>
      </c>
      <c r="B363" s="2">
        <v>44281</v>
      </c>
      <c r="C363" s="2" t="str">
        <f t="shared" si="10"/>
        <v>Friday</v>
      </c>
      <c r="D363" s="2" t="str">
        <f t="shared" si="11"/>
        <v>March</v>
      </c>
      <c r="E363" s="3">
        <v>0.79224476195320026</v>
      </c>
      <c r="F363" t="s">
        <v>2189</v>
      </c>
      <c r="G363" t="s">
        <v>2401</v>
      </c>
      <c r="H363" t="s">
        <v>1011</v>
      </c>
      <c r="I363" s="1" t="s">
        <v>2595</v>
      </c>
      <c r="J363" s="1" t="s">
        <v>2595</v>
      </c>
      <c r="K363" s="1" t="s">
        <v>2549</v>
      </c>
      <c r="L363" s="1" t="s">
        <v>1012</v>
      </c>
      <c r="M363">
        <v>12322</v>
      </c>
      <c r="N363">
        <v>74</v>
      </c>
      <c r="O363" s="1" t="str">
        <f>VLOOKUP(Sales[[#This Row],[Product ID]],Products[[#Headers],[#Data],[Product ID]:[Product Name]],2,FALSE)</f>
        <v>Relenvice</v>
      </c>
      <c r="P363" s="1" t="str">
        <f>VLOOKUP(Sales[[#This Row],[Product ID]],Products[[#Headers],[#Data],[Product ID]:[Category]],3,)</f>
        <v>Antimalarial</v>
      </c>
      <c r="Q363" s="13">
        <f>VLOOKUP(Sales[[#This Row],[Product ID]],Products[[#Headers],[#Data],[Product ID]:[Unit Price]],4,FALSE)</f>
        <v>74.069999999999993</v>
      </c>
      <c r="R363" s="14">
        <f>VLOOKUP(Sales[[#This Row],[Product ID]],Products[[#Headers],[#Data]],5,FALSE)</f>
        <v>54</v>
      </c>
      <c r="S363" s="13">
        <f>Sales[[#This Row],[Quantity]]*Sales[[#This Row],[Unit Price]]</f>
        <v>5481.1799999999994</v>
      </c>
      <c r="T363" s="14">
        <f>Sales[[#This Row],[Quantity]]*Sales[[#This Row],[Unit Cost]]</f>
        <v>3996</v>
      </c>
      <c r="U363" s="13">
        <f>Sales[[#This Row],[Total Sales]]-Sales[[#This Row],[Total Cost]]</f>
        <v>1485.1799999999994</v>
      </c>
    </row>
    <row r="364" spans="1:21" x14ac:dyDescent="0.25">
      <c r="A364" t="s">
        <v>372</v>
      </c>
      <c r="B364" s="2">
        <v>44059</v>
      </c>
      <c r="C364" s="2" t="str">
        <f t="shared" si="10"/>
        <v>Sunday</v>
      </c>
      <c r="D364" s="2" t="str">
        <f t="shared" si="11"/>
        <v>August</v>
      </c>
      <c r="E364" s="3">
        <v>0.82643158710714992</v>
      </c>
      <c r="F364" t="s">
        <v>2190</v>
      </c>
      <c r="G364" t="s">
        <v>2402</v>
      </c>
      <c r="H364" t="s">
        <v>1010</v>
      </c>
      <c r="I364" s="1" t="s">
        <v>2642</v>
      </c>
      <c r="J364" s="1" t="s">
        <v>2642</v>
      </c>
      <c r="K364" s="1" t="s">
        <v>2549</v>
      </c>
      <c r="L364" s="1" t="s">
        <v>1012</v>
      </c>
      <c r="M364">
        <v>12451</v>
      </c>
      <c r="N364">
        <v>29</v>
      </c>
      <c r="O364" s="1" t="str">
        <f>VLOOKUP(Sales[[#This Row],[Product ID]],Products[[#Headers],[#Data],[Product ID]:[Product Name]],2,FALSE)</f>
        <v>1.7 Cubic Foot Compact "Cube" Office Refrigerators</v>
      </c>
      <c r="P364" s="1" t="str">
        <f>VLOOKUP(Sales[[#This Row],[Product ID]],Products[[#Headers],[#Data],[Product ID]:[Category]],3,)</f>
        <v>Office Supplies</v>
      </c>
      <c r="Q364" s="13">
        <f>VLOOKUP(Sales[[#This Row],[Product ID]],Products[[#Headers],[#Data],[Product ID]:[Unit Price]],4,FALSE)</f>
        <v>74.790000000000006</v>
      </c>
      <c r="R364" s="14">
        <f>VLOOKUP(Sales[[#This Row],[Product ID]],Products[[#Headers],[#Data]],5,FALSE)</f>
        <v>51</v>
      </c>
      <c r="S364" s="13">
        <f>Sales[[#This Row],[Quantity]]*Sales[[#This Row],[Unit Price]]</f>
        <v>2168.9100000000003</v>
      </c>
      <c r="T364" s="14">
        <f>Sales[[#This Row],[Quantity]]*Sales[[#This Row],[Unit Cost]]</f>
        <v>1479</v>
      </c>
      <c r="U364" s="13">
        <f>Sales[[#This Row],[Total Sales]]-Sales[[#This Row],[Total Cost]]</f>
        <v>689.91000000000031</v>
      </c>
    </row>
    <row r="365" spans="1:21" x14ac:dyDescent="0.25">
      <c r="A365" t="s">
        <v>373</v>
      </c>
      <c r="B365" s="2">
        <v>44214</v>
      </c>
      <c r="C365" s="2" t="str">
        <f t="shared" si="10"/>
        <v>Monday</v>
      </c>
      <c r="D365" s="2" t="str">
        <f t="shared" si="11"/>
        <v>January</v>
      </c>
      <c r="E365" s="3">
        <v>0.38835691742957967</v>
      </c>
      <c r="F365" t="s">
        <v>2031</v>
      </c>
      <c r="G365" t="s">
        <v>2243</v>
      </c>
      <c r="H365" t="s">
        <v>1010</v>
      </c>
      <c r="I365" s="1" t="s">
        <v>2643</v>
      </c>
      <c r="J365" s="1" t="s">
        <v>2643</v>
      </c>
      <c r="K365" s="1" t="s">
        <v>2549</v>
      </c>
      <c r="L365" s="1" t="s">
        <v>1012</v>
      </c>
      <c r="M365">
        <v>12567</v>
      </c>
      <c r="N365">
        <v>68</v>
      </c>
      <c r="O365" s="1" t="str">
        <f>VLOOKUP(Sales[[#This Row],[Product ID]],Products[[#Headers],[#Data],[Product ID]:[Product Name]],2,FALSE)</f>
        <v>Nortel Business Series Terminal T7208 Digital phone</v>
      </c>
      <c r="P365" s="1" t="str">
        <f>VLOOKUP(Sales[[#This Row],[Product ID]],Products[[#Headers],[#Data],[Product ID]:[Category]],3,)</f>
        <v>Technology</v>
      </c>
      <c r="Q365" s="13">
        <f>VLOOKUP(Sales[[#This Row],[Product ID]],Products[[#Headers],[#Data],[Product ID]:[Unit Price]],4,FALSE)</f>
        <v>95.54</v>
      </c>
      <c r="R365" s="14">
        <f>VLOOKUP(Sales[[#This Row],[Product ID]],Products[[#Headers],[#Data]],5,FALSE)</f>
        <v>69</v>
      </c>
      <c r="S365" s="13">
        <f>Sales[[#This Row],[Quantity]]*Sales[[#This Row],[Unit Price]]</f>
        <v>6496.72</v>
      </c>
      <c r="T365" s="14">
        <f>Sales[[#This Row],[Quantity]]*Sales[[#This Row],[Unit Cost]]</f>
        <v>4692</v>
      </c>
      <c r="U365" s="13">
        <f>Sales[[#This Row],[Total Sales]]-Sales[[#This Row],[Total Cost]]</f>
        <v>1804.7200000000003</v>
      </c>
    </row>
    <row r="366" spans="1:21" x14ac:dyDescent="0.25">
      <c r="A366" t="s">
        <v>374</v>
      </c>
      <c r="B366" s="2">
        <v>44037</v>
      </c>
      <c r="C366" s="2" t="str">
        <f t="shared" si="10"/>
        <v>Saturday</v>
      </c>
      <c r="D366" s="2" t="str">
        <f t="shared" si="11"/>
        <v>July</v>
      </c>
      <c r="E366" s="3">
        <v>6.9279619473826548E-2</v>
      </c>
      <c r="F366" t="s">
        <v>2053</v>
      </c>
      <c r="G366" t="s">
        <v>2265</v>
      </c>
      <c r="H366" t="s">
        <v>1011</v>
      </c>
      <c r="I366" s="1" t="s">
        <v>2615</v>
      </c>
      <c r="J366" s="1" t="s">
        <v>2615</v>
      </c>
      <c r="K366" s="1" t="s">
        <v>2549</v>
      </c>
      <c r="L366" s="1" t="s">
        <v>1012</v>
      </c>
      <c r="M366">
        <v>12395</v>
      </c>
      <c r="N366">
        <v>83</v>
      </c>
      <c r="O366" s="1" t="str">
        <f>VLOOKUP(Sales[[#This Row],[Product ID]],Products[[#Headers],[#Data],[Product ID]:[Product Name]],2,FALSE)</f>
        <v>Newell 318</v>
      </c>
      <c r="P366" s="1" t="str">
        <f>VLOOKUP(Sales[[#This Row],[Product ID]],Products[[#Headers],[#Data],[Product ID]:[Category]],3,)</f>
        <v>Office Supplies</v>
      </c>
      <c r="Q366" s="13">
        <f>VLOOKUP(Sales[[#This Row],[Product ID]],Products[[#Headers],[#Data],[Product ID]:[Unit Price]],4,FALSE)</f>
        <v>16.45</v>
      </c>
      <c r="R366" s="14">
        <f>VLOOKUP(Sales[[#This Row],[Product ID]],Products[[#Headers],[#Data]],5,FALSE)</f>
        <v>10</v>
      </c>
      <c r="S366" s="13">
        <f>Sales[[#This Row],[Quantity]]*Sales[[#This Row],[Unit Price]]</f>
        <v>1365.35</v>
      </c>
      <c r="T366" s="14">
        <f>Sales[[#This Row],[Quantity]]*Sales[[#This Row],[Unit Cost]]</f>
        <v>830</v>
      </c>
      <c r="U366" s="13">
        <f>Sales[[#This Row],[Total Sales]]-Sales[[#This Row],[Total Cost]]</f>
        <v>535.34999999999991</v>
      </c>
    </row>
    <row r="367" spans="1:21" x14ac:dyDescent="0.25">
      <c r="A367" t="s">
        <v>375</v>
      </c>
      <c r="B367" s="2">
        <v>44334</v>
      </c>
      <c r="C367" s="2" t="str">
        <f t="shared" si="10"/>
        <v>Tuesday</v>
      </c>
      <c r="D367" s="2" t="str">
        <f t="shared" si="11"/>
        <v>May</v>
      </c>
      <c r="E367" s="3">
        <v>0.42346658488450506</v>
      </c>
      <c r="F367" t="s">
        <v>2051</v>
      </c>
      <c r="G367" t="s">
        <v>2263</v>
      </c>
      <c r="H367" t="s">
        <v>1011</v>
      </c>
      <c r="I367" s="1" t="s">
        <v>2644</v>
      </c>
      <c r="J367" s="1" t="s">
        <v>2644</v>
      </c>
      <c r="K367" s="1" t="s">
        <v>2549</v>
      </c>
      <c r="L367" s="1" t="s">
        <v>1012</v>
      </c>
      <c r="M367">
        <v>12248</v>
      </c>
      <c r="N367">
        <v>18</v>
      </c>
      <c r="O367" s="1" t="str">
        <f>VLOOKUP(Sales[[#This Row],[Product ID]],Products[[#Headers],[#Data],[Product ID]:[Product Name]],2,FALSE)</f>
        <v>Formolovir Amanferon</v>
      </c>
      <c r="P367" s="1" t="str">
        <f>VLOOKUP(Sales[[#This Row],[Product ID]],Products[[#Headers],[#Data],[Product ID]:[Category]],3,)</f>
        <v>Analgesics</v>
      </c>
      <c r="Q367" s="13">
        <f>VLOOKUP(Sales[[#This Row],[Product ID]],Products[[#Headers],[#Data],[Product ID]:[Unit Price]],4,FALSE)</f>
        <v>80.790000000000006</v>
      </c>
      <c r="R367" s="14">
        <f>VLOOKUP(Sales[[#This Row],[Product ID]],Products[[#Headers],[#Data]],5,FALSE)</f>
        <v>63</v>
      </c>
      <c r="S367" s="13">
        <f>Sales[[#This Row],[Quantity]]*Sales[[#This Row],[Unit Price]]</f>
        <v>1454.22</v>
      </c>
      <c r="T367" s="14">
        <f>Sales[[#This Row],[Quantity]]*Sales[[#This Row],[Unit Cost]]</f>
        <v>1134</v>
      </c>
      <c r="U367" s="13">
        <f>Sales[[#This Row],[Total Sales]]-Sales[[#This Row],[Total Cost]]</f>
        <v>320.22000000000003</v>
      </c>
    </row>
    <row r="368" spans="1:21" x14ac:dyDescent="0.25">
      <c r="A368" t="s">
        <v>376</v>
      </c>
      <c r="B368" s="2">
        <v>44185</v>
      </c>
      <c r="C368" s="2" t="str">
        <f t="shared" si="10"/>
        <v>Sunday</v>
      </c>
      <c r="D368" s="2" t="str">
        <f t="shared" si="11"/>
        <v>December</v>
      </c>
      <c r="E368" s="3">
        <v>0.43721448480380132</v>
      </c>
      <c r="F368" t="s">
        <v>2157</v>
      </c>
      <c r="G368" t="s">
        <v>2369</v>
      </c>
      <c r="H368" t="s">
        <v>1010</v>
      </c>
      <c r="I368" s="1" t="s">
        <v>2559</v>
      </c>
      <c r="J368" s="1" t="s">
        <v>2559</v>
      </c>
      <c r="K368" s="1" t="s">
        <v>2549</v>
      </c>
      <c r="L368" s="1" t="s">
        <v>1013</v>
      </c>
      <c r="M368">
        <v>12651</v>
      </c>
      <c r="N368">
        <v>14</v>
      </c>
      <c r="O368" s="1" t="str">
        <f>VLOOKUP(Sales[[#This Row],[Product ID]],Products[[#Headers],[#Data],[Product ID]:[Product Name]],2,FALSE)</f>
        <v>BPI Conference Tables</v>
      </c>
      <c r="P368" s="1" t="str">
        <f>VLOOKUP(Sales[[#This Row],[Product ID]],Products[[#Headers],[#Data],[Product ID]:[Category]],3,)</f>
        <v>Furniture</v>
      </c>
      <c r="Q368" s="13">
        <f>VLOOKUP(Sales[[#This Row],[Product ID]],Products[[#Headers],[#Data],[Product ID]:[Unit Price]],4,FALSE)</f>
        <v>39.39</v>
      </c>
      <c r="R368" s="14">
        <f>VLOOKUP(Sales[[#This Row],[Product ID]],Products[[#Headers],[#Data]],5,FALSE)</f>
        <v>32</v>
      </c>
      <c r="S368" s="13">
        <f>Sales[[#This Row],[Quantity]]*Sales[[#This Row],[Unit Price]]</f>
        <v>551.46</v>
      </c>
      <c r="T368" s="14">
        <f>Sales[[#This Row],[Quantity]]*Sales[[#This Row],[Unit Cost]]</f>
        <v>448</v>
      </c>
      <c r="U368" s="13">
        <f>Sales[[#This Row],[Total Sales]]-Sales[[#This Row],[Total Cost]]</f>
        <v>103.46000000000004</v>
      </c>
    </row>
    <row r="369" spans="1:21" x14ac:dyDescent="0.25">
      <c r="A369" t="s">
        <v>377</v>
      </c>
      <c r="B369" s="2">
        <v>44106</v>
      </c>
      <c r="C369" s="2" t="str">
        <f t="shared" si="10"/>
        <v>Friday</v>
      </c>
      <c r="D369" s="2" t="str">
        <f t="shared" si="11"/>
        <v>October</v>
      </c>
      <c r="E369" s="3">
        <v>0.73921761399184582</v>
      </c>
      <c r="F369" t="s">
        <v>2055</v>
      </c>
      <c r="G369" t="s">
        <v>2267</v>
      </c>
      <c r="H369" t="s">
        <v>1011</v>
      </c>
      <c r="I369" s="1" t="s">
        <v>2645</v>
      </c>
      <c r="J369" s="1" t="s">
        <v>2645</v>
      </c>
      <c r="K369" s="1" t="s">
        <v>2549</v>
      </c>
      <c r="L369" s="1" t="s">
        <v>1013</v>
      </c>
      <c r="M369">
        <v>12712</v>
      </c>
      <c r="N369">
        <v>41</v>
      </c>
      <c r="O369" s="1" t="str">
        <f>VLOOKUP(Sales[[#This Row],[Product ID]],Products[[#Headers],[#Data],[Product ID]:[Product Name]],2,FALSE)</f>
        <v>GBC Twin Loop Wire Binding Elements, 9/16" Spine, Black</v>
      </c>
      <c r="P369" s="1" t="str">
        <f>VLOOKUP(Sales[[#This Row],[Product ID]],Products[[#Headers],[#Data],[Product ID]:[Category]],3,)</f>
        <v>Office Supplies</v>
      </c>
      <c r="Q369" s="13">
        <f>VLOOKUP(Sales[[#This Row],[Product ID]],Products[[#Headers],[#Data],[Product ID]:[Unit Price]],4,FALSE)</f>
        <v>64.27</v>
      </c>
      <c r="R369" s="14">
        <f>VLOOKUP(Sales[[#This Row],[Product ID]],Products[[#Headers],[#Data]],5,FALSE)</f>
        <v>57</v>
      </c>
      <c r="S369" s="13">
        <f>Sales[[#This Row],[Quantity]]*Sales[[#This Row],[Unit Price]]</f>
        <v>2635.0699999999997</v>
      </c>
      <c r="T369" s="14">
        <f>Sales[[#This Row],[Quantity]]*Sales[[#This Row],[Unit Cost]]</f>
        <v>2337</v>
      </c>
      <c r="U369" s="13">
        <f>Sales[[#This Row],[Total Sales]]-Sales[[#This Row],[Total Cost]]</f>
        <v>298.06999999999971</v>
      </c>
    </row>
    <row r="370" spans="1:21" x14ac:dyDescent="0.25">
      <c r="A370" t="s">
        <v>378</v>
      </c>
      <c r="B370" s="2">
        <v>44201</v>
      </c>
      <c r="C370" s="2" t="str">
        <f t="shared" si="10"/>
        <v>Tuesday</v>
      </c>
      <c r="D370" s="2" t="str">
        <f t="shared" si="11"/>
        <v>January</v>
      </c>
      <c r="E370" s="3">
        <v>0.46955009936482828</v>
      </c>
      <c r="F370" t="s">
        <v>2191</v>
      </c>
      <c r="G370" t="s">
        <v>2403</v>
      </c>
      <c r="H370" t="s">
        <v>1011</v>
      </c>
      <c r="I370" s="1" t="s">
        <v>2646</v>
      </c>
      <c r="J370" s="1" t="s">
        <v>2646</v>
      </c>
      <c r="K370" s="1" t="s">
        <v>2549</v>
      </c>
      <c r="L370" s="1" t="s">
        <v>1013</v>
      </c>
      <c r="M370">
        <v>12905</v>
      </c>
      <c r="N370">
        <v>64</v>
      </c>
      <c r="O370" s="1" t="str">
        <f>VLOOKUP(Sales[[#This Row],[Product ID]],Products[[#Headers],[#Data],[Product ID]:[Product Name]],2,FALSE)</f>
        <v>Global Manager's Adjustable Task Chair, Storm</v>
      </c>
      <c r="P370" s="1" t="str">
        <f>VLOOKUP(Sales[[#This Row],[Product ID]],Products[[#Headers],[#Data],[Product ID]:[Category]],3,)</f>
        <v>Furniture</v>
      </c>
      <c r="Q370" s="13">
        <f>VLOOKUP(Sales[[#This Row],[Product ID]],Products[[#Headers],[#Data],[Product ID]:[Unit Price]],4,FALSE)</f>
        <v>85.87</v>
      </c>
      <c r="R370" s="14">
        <f>VLOOKUP(Sales[[#This Row],[Product ID]],Products[[#Headers],[#Data]],5,FALSE)</f>
        <v>60</v>
      </c>
      <c r="S370" s="13">
        <f>Sales[[#This Row],[Quantity]]*Sales[[#This Row],[Unit Price]]</f>
        <v>5495.68</v>
      </c>
      <c r="T370" s="14">
        <f>Sales[[#This Row],[Quantity]]*Sales[[#This Row],[Unit Cost]]</f>
        <v>3840</v>
      </c>
      <c r="U370" s="13">
        <f>Sales[[#This Row],[Total Sales]]-Sales[[#This Row],[Total Cost]]</f>
        <v>1655.6800000000003</v>
      </c>
    </row>
    <row r="371" spans="1:21" x14ac:dyDescent="0.25">
      <c r="A371" t="s">
        <v>379</v>
      </c>
      <c r="B371" s="2">
        <v>44155</v>
      </c>
      <c r="C371" s="2" t="str">
        <f t="shared" si="10"/>
        <v>Friday</v>
      </c>
      <c r="D371" s="2" t="str">
        <f t="shared" si="11"/>
        <v>November</v>
      </c>
      <c r="E371" s="3">
        <v>0.30997200828571114</v>
      </c>
      <c r="F371" t="s">
        <v>2143</v>
      </c>
      <c r="G371" t="s">
        <v>2355</v>
      </c>
      <c r="H371" t="s">
        <v>1011</v>
      </c>
      <c r="I371" s="1" t="s">
        <v>2647</v>
      </c>
      <c r="J371" s="1" t="s">
        <v>2647</v>
      </c>
      <c r="K371" s="1" t="s">
        <v>2549</v>
      </c>
      <c r="L371" s="1" t="s">
        <v>1013</v>
      </c>
      <c r="M371">
        <v>12577</v>
      </c>
      <c r="N371">
        <v>94</v>
      </c>
      <c r="O371" s="1" t="str">
        <f>VLOOKUP(Sales[[#This Row],[Product ID]],Products[[#Headers],[#Data],[Product ID]:[Product Name]],2,FALSE)</f>
        <v>Adtran 1202752G1</v>
      </c>
      <c r="P371" s="1" t="str">
        <f>VLOOKUP(Sales[[#This Row],[Product ID]],Products[[#Headers],[#Data],[Product ID]:[Category]],3,)</f>
        <v>Technology</v>
      </c>
      <c r="Q371" s="13">
        <f>VLOOKUP(Sales[[#This Row],[Product ID]],Products[[#Headers],[#Data],[Product ID]:[Unit Price]],4,FALSE)</f>
        <v>12.78</v>
      </c>
      <c r="R371" s="14">
        <f>VLOOKUP(Sales[[#This Row],[Product ID]],Products[[#Headers],[#Data]],5,FALSE)</f>
        <v>9</v>
      </c>
      <c r="S371" s="13">
        <f>Sales[[#This Row],[Quantity]]*Sales[[#This Row],[Unit Price]]</f>
        <v>1201.32</v>
      </c>
      <c r="T371" s="14">
        <f>Sales[[#This Row],[Quantity]]*Sales[[#This Row],[Unit Cost]]</f>
        <v>846</v>
      </c>
      <c r="U371" s="13">
        <f>Sales[[#This Row],[Total Sales]]-Sales[[#This Row],[Total Cost]]</f>
        <v>355.31999999999994</v>
      </c>
    </row>
    <row r="372" spans="1:21" x14ac:dyDescent="0.25">
      <c r="A372" t="s">
        <v>380</v>
      </c>
      <c r="B372" s="2">
        <v>44118</v>
      </c>
      <c r="C372" s="2" t="str">
        <f t="shared" si="10"/>
        <v>Wednesday</v>
      </c>
      <c r="D372" s="2" t="str">
        <f t="shared" si="11"/>
        <v>October</v>
      </c>
      <c r="E372" s="3">
        <v>0.66276044697482206</v>
      </c>
      <c r="F372" t="s">
        <v>2192</v>
      </c>
      <c r="G372" t="s">
        <v>2404</v>
      </c>
      <c r="H372" t="s">
        <v>1010</v>
      </c>
      <c r="I372" s="1" t="s">
        <v>2648</v>
      </c>
      <c r="J372" s="1" t="s">
        <v>2648</v>
      </c>
      <c r="K372" s="1" t="s">
        <v>2549</v>
      </c>
      <c r="L372" s="1" t="s">
        <v>1012</v>
      </c>
      <c r="M372">
        <v>12654</v>
      </c>
      <c r="N372">
        <v>84</v>
      </c>
      <c r="O372" s="1" t="str">
        <f>VLOOKUP(Sales[[#This Row],[Product ID]],Products[[#Headers],[#Data],[Product ID]:[Product Name]],2,FALSE)</f>
        <v>GBC Clear Cover, 8-1/2 x 11, unpunched, 25 covers per pack</v>
      </c>
      <c r="P372" s="1" t="str">
        <f>VLOOKUP(Sales[[#This Row],[Product ID]],Products[[#Headers],[#Data],[Product ID]:[Category]],3,)</f>
        <v>Office Supplies</v>
      </c>
      <c r="Q372" s="13">
        <f>VLOOKUP(Sales[[#This Row],[Product ID]],Products[[#Headers],[#Data],[Product ID]:[Unit Price]],4,FALSE)</f>
        <v>45.71</v>
      </c>
      <c r="R372" s="14">
        <f>VLOOKUP(Sales[[#This Row],[Product ID]],Products[[#Headers],[#Data]],5,FALSE)</f>
        <v>28</v>
      </c>
      <c r="S372" s="13">
        <f>Sales[[#This Row],[Quantity]]*Sales[[#This Row],[Unit Price]]</f>
        <v>3839.64</v>
      </c>
      <c r="T372" s="14">
        <f>Sales[[#This Row],[Quantity]]*Sales[[#This Row],[Unit Cost]]</f>
        <v>2352</v>
      </c>
      <c r="U372" s="13">
        <f>Sales[[#This Row],[Total Sales]]-Sales[[#This Row],[Total Cost]]</f>
        <v>1487.6399999999999</v>
      </c>
    </row>
    <row r="373" spans="1:21" x14ac:dyDescent="0.25">
      <c r="A373" t="s">
        <v>381</v>
      </c>
      <c r="B373" s="2">
        <v>44293</v>
      </c>
      <c r="C373" s="2" t="str">
        <f t="shared" si="10"/>
        <v>Wednesday</v>
      </c>
      <c r="D373" s="2" t="str">
        <f t="shared" si="11"/>
        <v>April</v>
      </c>
      <c r="E373" s="3">
        <v>0.73657944232704586</v>
      </c>
      <c r="F373" t="s">
        <v>2052</v>
      </c>
      <c r="G373" t="s">
        <v>2264</v>
      </c>
      <c r="H373" t="s">
        <v>1011</v>
      </c>
      <c r="I373" s="1" t="s">
        <v>2591</v>
      </c>
      <c r="J373" s="1" t="s">
        <v>2591</v>
      </c>
      <c r="K373" s="1" t="s">
        <v>2549</v>
      </c>
      <c r="L373" s="1" t="s">
        <v>1012</v>
      </c>
      <c r="M373">
        <v>12838</v>
      </c>
      <c r="N373">
        <v>50</v>
      </c>
      <c r="O373" s="1" t="str">
        <f>VLOOKUP(Sales[[#This Row],[Product ID]],Products[[#Headers],[#Data],[Product ID]:[Product Name]],2,FALSE)</f>
        <v>Global Commerce Series High-Back Swivel/Tilt Chairs</v>
      </c>
      <c r="P373" s="1" t="str">
        <f>VLOOKUP(Sales[[#This Row],[Product ID]],Products[[#Headers],[#Data],[Product ID]:[Category]],3,)</f>
        <v>Furniture</v>
      </c>
      <c r="Q373" s="13">
        <f>VLOOKUP(Sales[[#This Row],[Product ID]],Products[[#Headers],[#Data],[Product ID]:[Unit Price]],4,FALSE)</f>
        <v>88.39</v>
      </c>
      <c r="R373" s="14">
        <f>VLOOKUP(Sales[[#This Row],[Product ID]],Products[[#Headers],[#Data]],5,FALSE)</f>
        <v>66</v>
      </c>
      <c r="S373" s="13">
        <f>Sales[[#This Row],[Quantity]]*Sales[[#This Row],[Unit Price]]</f>
        <v>4419.5</v>
      </c>
      <c r="T373" s="14">
        <f>Sales[[#This Row],[Quantity]]*Sales[[#This Row],[Unit Cost]]</f>
        <v>3300</v>
      </c>
      <c r="U373" s="13">
        <f>Sales[[#This Row],[Total Sales]]-Sales[[#This Row],[Total Cost]]</f>
        <v>1119.5</v>
      </c>
    </row>
    <row r="374" spans="1:21" x14ac:dyDescent="0.25">
      <c r="A374" t="s">
        <v>382</v>
      </c>
      <c r="B374" s="2">
        <v>44077</v>
      </c>
      <c r="C374" s="2" t="str">
        <f t="shared" si="10"/>
        <v>Thursday</v>
      </c>
      <c r="D374" s="2" t="str">
        <f t="shared" si="11"/>
        <v>September</v>
      </c>
      <c r="E374" s="3">
        <v>0.72204232780809718</v>
      </c>
      <c r="F374" t="s">
        <v>2115</v>
      </c>
      <c r="G374" t="s">
        <v>2327</v>
      </c>
      <c r="H374" t="s">
        <v>1011</v>
      </c>
      <c r="I374" s="1" t="s">
        <v>2645</v>
      </c>
      <c r="J374" s="1" t="s">
        <v>2645</v>
      </c>
      <c r="K374" s="1" t="s">
        <v>2549</v>
      </c>
      <c r="L374" s="1" t="s">
        <v>1012</v>
      </c>
      <c r="M374">
        <v>12718</v>
      </c>
      <c r="N374">
        <v>52</v>
      </c>
      <c r="O374" s="1" t="str">
        <f>VLOOKUP(Sales[[#This Row],[Product ID]],Products[[#Headers],[#Data],[Product ID]:[Product Name]],2,FALSE)</f>
        <v>Lexmark MarkNet N8150 Wireless Print Server</v>
      </c>
      <c r="P374" s="1" t="str">
        <f>VLOOKUP(Sales[[#This Row],[Product ID]],Products[[#Headers],[#Data],[Product ID]:[Category]],3,)</f>
        <v>Technology</v>
      </c>
      <c r="Q374" s="13">
        <f>VLOOKUP(Sales[[#This Row],[Product ID]],Products[[#Headers],[#Data],[Product ID]:[Unit Price]],4,FALSE)</f>
        <v>63.06</v>
      </c>
      <c r="R374" s="14">
        <f>VLOOKUP(Sales[[#This Row],[Product ID]],Products[[#Headers],[#Data]],5,FALSE)</f>
        <v>54</v>
      </c>
      <c r="S374" s="13">
        <f>Sales[[#This Row],[Quantity]]*Sales[[#This Row],[Unit Price]]</f>
        <v>3279.12</v>
      </c>
      <c r="T374" s="14">
        <f>Sales[[#This Row],[Quantity]]*Sales[[#This Row],[Unit Cost]]</f>
        <v>2808</v>
      </c>
      <c r="U374" s="13">
        <f>Sales[[#This Row],[Total Sales]]-Sales[[#This Row],[Total Cost]]</f>
        <v>471.11999999999989</v>
      </c>
    </row>
    <row r="375" spans="1:21" x14ac:dyDescent="0.25">
      <c r="A375" t="s">
        <v>383</v>
      </c>
      <c r="B375" s="2">
        <v>44007</v>
      </c>
      <c r="C375" s="2" t="str">
        <f t="shared" si="10"/>
        <v>Thursday</v>
      </c>
      <c r="D375" s="2" t="str">
        <f t="shared" si="11"/>
        <v>June</v>
      </c>
      <c r="E375" s="3">
        <v>0.8627294895643528</v>
      </c>
      <c r="F375" t="s">
        <v>2130</v>
      </c>
      <c r="G375" t="s">
        <v>2342</v>
      </c>
      <c r="H375" t="s">
        <v>1011</v>
      </c>
      <c r="I375" s="1" t="s">
        <v>2634</v>
      </c>
      <c r="J375" s="1" t="s">
        <v>2634</v>
      </c>
      <c r="K375" s="1" t="s">
        <v>2549</v>
      </c>
      <c r="L375" s="1" t="s">
        <v>1012</v>
      </c>
      <c r="M375">
        <v>12149</v>
      </c>
      <c r="N375">
        <v>73</v>
      </c>
      <c r="O375" s="1" t="str">
        <f>VLOOKUP(Sales[[#This Row],[Product ID]],Products[[#Headers],[#Data],[Product ID]:[Product Name]],2,FALSE)</f>
        <v>Adriacaine</v>
      </c>
      <c r="P375" s="1" t="str">
        <f>VLOOKUP(Sales[[#This Row],[Product ID]],Products[[#Headers],[#Data],[Product ID]:[Category]],3,)</f>
        <v>Mood Stabilizers</v>
      </c>
      <c r="Q375" s="13">
        <f>VLOOKUP(Sales[[#This Row],[Product ID]],Products[[#Headers],[#Data],[Product ID]:[Unit Price]],4,FALSE)</f>
        <v>93.72</v>
      </c>
      <c r="R375" s="14">
        <f>VLOOKUP(Sales[[#This Row],[Product ID]],Products[[#Headers],[#Data]],5,FALSE)</f>
        <v>79</v>
      </c>
      <c r="S375" s="13">
        <f>Sales[[#This Row],[Quantity]]*Sales[[#This Row],[Unit Price]]</f>
        <v>6841.5599999999995</v>
      </c>
      <c r="T375" s="14">
        <f>Sales[[#This Row],[Quantity]]*Sales[[#This Row],[Unit Cost]]</f>
        <v>5767</v>
      </c>
      <c r="U375" s="13">
        <f>Sales[[#This Row],[Total Sales]]-Sales[[#This Row],[Total Cost]]</f>
        <v>1074.5599999999995</v>
      </c>
    </row>
    <row r="376" spans="1:21" x14ac:dyDescent="0.25">
      <c r="A376" t="s">
        <v>384</v>
      </c>
      <c r="B376" s="2">
        <v>44018</v>
      </c>
      <c r="C376" s="2" t="str">
        <f t="shared" si="10"/>
        <v>Monday</v>
      </c>
      <c r="D376" s="2" t="str">
        <f t="shared" si="11"/>
        <v>July</v>
      </c>
      <c r="E376" s="3">
        <v>0.30594065221519651</v>
      </c>
      <c r="F376" t="s">
        <v>2106</v>
      </c>
      <c r="G376" t="s">
        <v>2318</v>
      </c>
      <c r="H376" t="s">
        <v>1010</v>
      </c>
      <c r="I376" s="1" t="s">
        <v>2649</v>
      </c>
      <c r="J376" s="1" t="s">
        <v>2649</v>
      </c>
      <c r="K376" s="1" t="s">
        <v>2549</v>
      </c>
      <c r="L376" s="1" t="s">
        <v>1012</v>
      </c>
      <c r="M376">
        <v>12736</v>
      </c>
      <c r="N376">
        <v>93</v>
      </c>
      <c r="O376" s="1" t="str">
        <f>VLOOKUP(Sales[[#This Row],[Product ID]],Products[[#Headers],[#Data],[Product ID]:[Product Name]],2,FALSE)</f>
        <v>Wirebound Message Book, 4 per Page</v>
      </c>
      <c r="P376" s="1" t="str">
        <f>VLOOKUP(Sales[[#This Row],[Product ID]],Products[[#Headers],[#Data],[Product ID]:[Category]],3,)</f>
        <v>Office Supplies</v>
      </c>
      <c r="Q376" s="13">
        <f>VLOOKUP(Sales[[#This Row],[Product ID]],Products[[#Headers],[#Data],[Product ID]:[Unit Price]],4,FALSE)</f>
        <v>77.56</v>
      </c>
      <c r="R376" s="14">
        <f>VLOOKUP(Sales[[#This Row],[Product ID]],Products[[#Headers],[#Data]],5,FALSE)</f>
        <v>58</v>
      </c>
      <c r="S376" s="13">
        <f>Sales[[#This Row],[Quantity]]*Sales[[#This Row],[Unit Price]]</f>
        <v>7213.08</v>
      </c>
      <c r="T376" s="14">
        <f>Sales[[#This Row],[Quantity]]*Sales[[#This Row],[Unit Cost]]</f>
        <v>5394</v>
      </c>
      <c r="U376" s="13">
        <f>Sales[[#This Row],[Total Sales]]-Sales[[#This Row],[Total Cost]]</f>
        <v>1819.08</v>
      </c>
    </row>
    <row r="377" spans="1:21" x14ac:dyDescent="0.25">
      <c r="A377" t="s">
        <v>385</v>
      </c>
      <c r="B377" s="2">
        <v>44214</v>
      </c>
      <c r="C377" s="2" t="str">
        <f t="shared" si="10"/>
        <v>Monday</v>
      </c>
      <c r="D377" s="2" t="str">
        <f t="shared" si="11"/>
        <v>January</v>
      </c>
      <c r="E377" s="3">
        <v>0.56570616039565558</v>
      </c>
      <c r="F377" t="s">
        <v>2079</v>
      </c>
      <c r="G377" t="s">
        <v>2291</v>
      </c>
      <c r="H377" t="s">
        <v>1011</v>
      </c>
      <c r="I377" s="1" t="s">
        <v>2650</v>
      </c>
      <c r="J377" s="1" t="s">
        <v>2650</v>
      </c>
      <c r="K377" s="1" t="s">
        <v>2549</v>
      </c>
      <c r="L377" s="1" t="s">
        <v>1012</v>
      </c>
      <c r="M377">
        <v>12720</v>
      </c>
      <c r="N377">
        <v>63</v>
      </c>
      <c r="O377" s="1" t="str">
        <f>VLOOKUP(Sales[[#This Row],[Product ID]],Products[[#Headers],[#Data],[Product ID]:[Product Name]],2,FALSE)</f>
        <v>Crayola Colored Pencils</v>
      </c>
      <c r="P377" s="1" t="str">
        <f>VLOOKUP(Sales[[#This Row],[Product ID]],Products[[#Headers],[#Data],[Product ID]:[Category]],3,)</f>
        <v>Office Supplies</v>
      </c>
      <c r="Q377" s="13">
        <f>VLOOKUP(Sales[[#This Row],[Product ID]],Products[[#Headers],[#Data],[Product ID]:[Unit Price]],4,FALSE)</f>
        <v>52.34</v>
      </c>
      <c r="R377" s="14">
        <f>VLOOKUP(Sales[[#This Row],[Product ID]],Products[[#Headers],[#Data]],5,FALSE)</f>
        <v>32</v>
      </c>
      <c r="S377" s="13">
        <f>Sales[[#This Row],[Quantity]]*Sales[[#This Row],[Unit Price]]</f>
        <v>3297.42</v>
      </c>
      <c r="T377" s="14">
        <f>Sales[[#This Row],[Quantity]]*Sales[[#This Row],[Unit Cost]]</f>
        <v>2016</v>
      </c>
      <c r="U377" s="13">
        <f>Sales[[#This Row],[Total Sales]]-Sales[[#This Row],[Total Cost]]</f>
        <v>1281.42</v>
      </c>
    </row>
    <row r="378" spans="1:21" x14ac:dyDescent="0.25">
      <c r="A378" t="s">
        <v>386</v>
      </c>
      <c r="B378" s="2">
        <v>44124</v>
      </c>
      <c r="C378" s="2" t="str">
        <f t="shared" si="10"/>
        <v>Tuesday</v>
      </c>
      <c r="D378" s="2" t="str">
        <f t="shared" si="11"/>
        <v>October</v>
      </c>
      <c r="E378" s="3">
        <v>0.22866699202018936</v>
      </c>
      <c r="F378" t="s">
        <v>2099</v>
      </c>
      <c r="G378" t="s">
        <v>2311</v>
      </c>
      <c r="H378" t="s">
        <v>1011</v>
      </c>
      <c r="I378" s="1" t="s">
        <v>2564</v>
      </c>
      <c r="J378" s="1" t="s">
        <v>2564</v>
      </c>
      <c r="K378" s="1" t="s">
        <v>2549</v>
      </c>
      <c r="L378" s="1" t="s">
        <v>1013</v>
      </c>
      <c r="M378">
        <v>12849</v>
      </c>
      <c r="N378">
        <v>53</v>
      </c>
      <c r="O378" s="1" t="str">
        <f>VLOOKUP(Sales[[#This Row],[Product ID]],Products[[#Headers],[#Data],[Product ID]:[Product Name]],2,FALSE)</f>
        <v>Situations Contoured Folding Chairs, 4/Set</v>
      </c>
      <c r="P378" s="1" t="str">
        <f>VLOOKUP(Sales[[#This Row],[Product ID]],Products[[#Headers],[#Data],[Product ID]:[Category]],3,)</f>
        <v>Furniture</v>
      </c>
      <c r="Q378" s="13">
        <f>VLOOKUP(Sales[[#This Row],[Product ID]],Products[[#Headers],[#Data],[Product ID]:[Unit Price]],4,FALSE)</f>
        <v>35.68</v>
      </c>
      <c r="R378" s="14">
        <f>VLOOKUP(Sales[[#This Row],[Product ID]],Products[[#Headers],[#Data]],5,FALSE)</f>
        <v>28</v>
      </c>
      <c r="S378" s="13">
        <f>Sales[[#This Row],[Quantity]]*Sales[[#This Row],[Unit Price]]</f>
        <v>1891.04</v>
      </c>
      <c r="T378" s="14">
        <f>Sales[[#This Row],[Quantity]]*Sales[[#This Row],[Unit Cost]]</f>
        <v>1484</v>
      </c>
      <c r="U378" s="13">
        <f>Sales[[#This Row],[Total Sales]]-Sales[[#This Row],[Total Cost]]</f>
        <v>407.03999999999996</v>
      </c>
    </row>
    <row r="379" spans="1:21" x14ac:dyDescent="0.25">
      <c r="A379" t="s">
        <v>387</v>
      </c>
      <c r="B379" s="2">
        <v>44045</v>
      </c>
      <c r="C379" s="2" t="str">
        <f t="shared" si="10"/>
        <v>Sunday</v>
      </c>
      <c r="D379" s="2" t="str">
        <f t="shared" si="11"/>
        <v>August</v>
      </c>
      <c r="E379" s="3">
        <v>0.88363194517924082</v>
      </c>
      <c r="F379" t="s">
        <v>2126</v>
      </c>
      <c r="G379" t="s">
        <v>2338</v>
      </c>
      <c r="H379" t="s">
        <v>1011</v>
      </c>
      <c r="I379" s="1" t="s">
        <v>2574</v>
      </c>
      <c r="J379" s="1" t="s">
        <v>2574</v>
      </c>
      <c r="K379" s="1" t="s">
        <v>2549</v>
      </c>
      <c r="L379" s="1" t="s">
        <v>1013</v>
      </c>
      <c r="M379">
        <v>12584</v>
      </c>
      <c r="N379">
        <v>89</v>
      </c>
      <c r="O379" s="1" t="str">
        <f>VLOOKUP(Sales[[#This Row],[Product ID]],Products[[#Headers],[#Data],[Product ID]:[Product Name]],2,FALSE)</f>
        <v>Bevis 36 x 72 Conference Tables</v>
      </c>
      <c r="P379" s="1" t="str">
        <f>VLOOKUP(Sales[[#This Row],[Product ID]],Products[[#Headers],[#Data],[Product ID]:[Category]],3,)</f>
        <v>Furniture</v>
      </c>
      <c r="Q379" s="13">
        <f>VLOOKUP(Sales[[#This Row],[Product ID]],Products[[#Headers],[#Data],[Product ID]:[Unit Price]],4,FALSE)</f>
        <v>74.709999999999994</v>
      </c>
      <c r="R379" s="14">
        <f>VLOOKUP(Sales[[#This Row],[Product ID]],Products[[#Headers],[#Data]],5,FALSE)</f>
        <v>60</v>
      </c>
      <c r="S379" s="13">
        <f>Sales[[#This Row],[Quantity]]*Sales[[#This Row],[Unit Price]]</f>
        <v>6649.19</v>
      </c>
      <c r="T379" s="14">
        <f>Sales[[#This Row],[Quantity]]*Sales[[#This Row],[Unit Cost]]</f>
        <v>5340</v>
      </c>
      <c r="U379" s="13">
        <f>Sales[[#This Row],[Total Sales]]-Sales[[#This Row],[Total Cost]]</f>
        <v>1309.1899999999996</v>
      </c>
    </row>
    <row r="380" spans="1:21" x14ac:dyDescent="0.25">
      <c r="A380" t="s">
        <v>388</v>
      </c>
      <c r="B380" s="2">
        <v>44060</v>
      </c>
      <c r="C380" s="2" t="str">
        <f t="shared" si="10"/>
        <v>Monday</v>
      </c>
      <c r="D380" s="2" t="str">
        <f t="shared" si="11"/>
        <v>August</v>
      </c>
      <c r="E380" s="3">
        <v>0.23999921820196668</v>
      </c>
      <c r="F380" t="s">
        <v>2137</v>
      </c>
      <c r="G380" t="s">
        <v>2349</v>
      </c>
      <c r="H380" t="s">
        <v>1010</v>
      </c>
      <c r="I380" s="1" t="s">
        <v>2599</v>
      </c>
      <c r="J380" s="1" t="s">
        <v>2599</v>
      </c>
      <c r="K380" s="1" t="s">
        <v>2549</v>
      </c>
      <c r="L380" s="1" t="s">
        <v>1012</v>
      </c>
      <c r="M380">
        <v>12426</v>
      </c>
      <c r="N380">
        <v>58</v>
      </c>
      <c r="O380" s="1" t="str">
        <f>VLOOKUP(Sales[[#This Row],[Product ID]],Products[[#Headers],[#Data],[Product ID]:[Product Name]],2,FALSE)</f>
        <v>Advantus Push Pins</v>
      </c>
      <c r="P380" s="1" t="str">
        <f>VLOOKUP(Sales[[#This Row],[Product ID]],Products[[#Headers],[#Data],[Product ID]:[Category]],3,)</f>
        <v>Office Supplies</v>
      </c>
      <c r="Q380" s="13">
        <f>VLOOKUP(Sales[[#This Row],[Product ID]],Products[[#Headers],[#Data],[Product ID]:[Unit Price]],4,FALSE)</f>
        <v>62.48</v>
      </c>
      <c r="R380" s="14">
        <f>VLOOKUP(Sales[[#This Row],[Product ID]],Products[[#Headers],[#Data]],5,FALSE)</f>
        <v>54</v>
      </c>
      <c r="S380" s="13">
        <f>Sales[[#This Row],[Quantity]]*Sales[[#This Row],[Unit Price]]</f>
        <v>3623.8399999999997</v>
      </c>
      <c r="T380" s="14">
        <f>Sales[[#This Row],[Quantity]]*Sales[[#This Row],[Unit Cost]]</f>
        <v>3132</v>
      </c>
      <c r="U380" s="13">
        <f>Sales[[#This Row],[Total Sales]]-Sales[[#This Row],[Total Cost]]</f>
        <v>491.83999999999969</v>
      </c>
    </row>
    <row r="381" spans="1:21" x14ac:dyDescent="0.25">
      <c r="A381" t="s">
        <v>389</v>
      </c>
      <c r="B381" s="2">
        <v>44092</v>
      </c>
      <c r="C381" s="2" t="str">
        <f t="shared" si="10"/>
        <v>Friday</v>
      </c>
      <c r="D381" s="2" t="str">
        <f t="shared" si="11"/>
        <v>September</v>
      </c>
      <c r="E381" s="3">
        <v>0.23311352139141317</v>
      </c>
      <c r="F381" t="s">
        <v>2104</v>
      </c>
      <c r="G381" t="s">
        <v>2316</v>
      </c>
      <c r="H381" t="s">
        <v>1010</v>
      </c>
      <c r="I381" s="1" t="s">
        <v>2651</v>
      </c>
      <c r="J381" s="1" t="s">
        <v>2651</v>
      </c>
      <c r="K381" s="1" t="s">
        <v>2549</v>
      </c>
      <c r="L381" s="1" t="s">
        <v>1012</v>
      </c>
      <c r="M381">
        <v>12281</v>
      </c>
      <c r="N381">
        <v>92</v>
      </c>
      <c r="O381" s="1" t="str">
        <f>VLOOKUP(Sales[[#This Row],[Product ID]],Products[[#Headers],[#Data],[Product ID]:[Product Name]],2,FALSE)</f>
        <v>Lovavatol Azelavarix</v>
      </c>
      <c r="P381" s="1" t="str">
        <f>VLOOKUP(Sales[[#This Row],[Product ID]],Products[[#Headers],[#Data],[Product ID]:[Category]],3,)</f>
        <v>Mood Stabilizers</v>
      </c>
      <c r="Q381" s="13">
        <f>VLOOKUP(Sales[[#This Row],[Product ID]],Products[[#Headers],[#Data],[Product ID]:[Unit Price]],4,FALSE)</f>
        <v>66.14</v>
      </c>
      <c r="R381" s="14">
        <f>VLOOKUP(Sales[[#This Row],[Product ID]],Products[[#Headers],[#Data]],5,FALSE)</f>
        <v>57</v>
      </c>
      <c r="S381" s="13">
        <f>Sales[[#This Row],[Quantity]]*Sales[[#This Row],[Unit Price]]</f>
        <v>6084.88</v>
      </c>
      <c r="T381" s="14">
        <f>Sales[[#This Row],[Quantity]]*Sales[[#This Row],[Unit Cost]]</f>
        <v>5244</v>
      </c>
      <c r="U381" s="13">
        <f>Sales[[#This Row],[Total Sales]]-Sales[[#This Row],[Total Cost]]</f>
        <v>840.88000000000011</v>
      </c>
    </row>
    <row r="382" spans="1:21" x14ac:dyDescent="0.25">
      <c r="A382" t="s">
        <v>390</v>
      </c>
      <c r="B382" s="2">
        <v>44052</v>
      </c>
      <c r="C382" s="2" t="str">
        <f t="shared" si="10"/>
        <v>Sunday</v>
      </c>
      <c r="D382" s="2" t="str">
        <f t="shared" si="11"/>
        <v>August</v>
      </c>
      <c r="E382" s="3">
        <v>0.96723243285148019</v>
      </c>
      <c r="F382" t="s">
        <v>2065</v>
      </c>
      <c r="G382" t="s">
        <v>2277</v>
      </c>
      <c r="H382" t="s">
        <v>1010</v>
      </c>
      <c r="I382" s="1" t="s">
        <v>2557</v>
      </c>
      <c r="J382" s="1" t="s">
        <v>2557</v>
      </c>
      <c r="K382" s="1" t="s">
        <v>2549</v>
      </c>
      <c r="L382" s="1" t="s">
        <v>1012</v>
      </c>
      <c r="M382">
        <v>12907</v>
      </c>
      <c r="N382">
        <v>10</v>
      </c>
      <c r="O382" s="1" t="str">
        <f>VLOOKUP(Sales[[#This Row],[Product ID]],Products[[#Headers],[#Data],[Product ID]:[Product Name]],2,FALSE)</f>
        <v>Mini 13-1/2 Capacity Data Binder Rack, Pearl</v>
      </c>
      <c r="P382" s="1" t="str">
        <f>VLOOKUP(Sales[[#This Row],[Product ID]],Products[[#Headers],[#Data],[Product ID]:[Category]],3,)</f>
        <v>Office Supplies</v>
      </c>
      <c r="Q382" s="13">
        <f>VLOOKUP(Sales[[#This Row],[Product ID]],Products[[#Headers],[#Data],[Product ID]:[Unit Price]],4,FALSE)</f>
        <v>52.42</v>
      </c>
      <c r="R382" s="14">
        <f>VLOOKUP(Sales[[#This Row],[Product ID]],Products[[#Headers],[#Data]],5,FALSE)</f>
        <v>24</v>
      </c>
      <c r="S382" s="13">
        <f>Sales[[#This Row],[Quantity]]*Sales[[#This Row],[Unit Price]]</f>
        <v>524.20000000000005</v>
      </c>
      <c r="T382" s="14">
        <f>Sales[[#This Row],[Quantity]]*Sales[[#This Row],[Unit Cost]]</f>
        <v>240</v>
      </c>
      <c r="U382" s="13">
        <f>Sales[[#This Row],[Total Sales]]-Sales[[#This Row],[Total Cost]]</f>
        <v>284.20000000000005</v>
      </c>
    </row>
    <row r="383" spans="1:21" x14ac:dyDescent="0.25">
      <c r="A383" t="s">
        <v>391</v>
      </c>
      <c r="B383" s="2">
        <v>44310</v>
      </c>
      <c r="C383" s="2" t="str">
        <f t="shared" si="10"/>
        <v>Saturday</v>
      </c>
      <c r="D383" s="2" t="str">
        <f t="shared" si="11"/>
        <v>April</v>
      </c>
      <c r="E383" s="3">
        <v>0.99678366294836029</v>
      </c>
      <c r="F383" t="s">
        <v>2134</v>
      </c>
      <c r="G383" t="s">
        <v>2346</v>
      </c>
      <c r="H383" t="s">
        <v>1010</v>
      </c>
      <c r="I383" s="1" t="s">
        <v>2649</v>
      </c>
      <c r="J383" s="1" t="s">
        <v>2649</v>
      </c>
      <c r="K383" s="1" t="s">
        <v>2549</v>
      </c>
      <c r="L383" s="1" t="s">
        <v>1013</v>
      </c>
      <c r="M383">
        <v>12878</v>
      </c>
      <c r="N383">
        <v>18</v>
      </c>
      <c r="O383" s="1" t="str">
        <f>VLOOKUP(Sales[[#This Row],[Product ID]],Products[[#Headers],[#Data],[Product ID]:[Product Name]],2,FALSE)</f>
        <v>Contract Clock, 14", Brown</v>
      </c>
      <c r="P383" s="1" t="str">
        <f>VLOOKUP(Sales[[#This Row],[Product ID]],Products[[#Headers],[#Data],[Product ID]:[Category]],3,)</f>
        <v>Furniture</v>
      </c>
      <c r="Q383" s="13">
        <f>VLOOKUP(Sales[[#This Row],[Product ID]],Products[[#Headers],[#Data],[Product ID]:[Unit Price]],4,FALSE)</f>
        <v>31.67</v>
      </c>
      <c r="R383" s="14">
        <f>VLOOKUP(Sales[[#This Row],[Product ID]],Products[[#Headers],[#Data]],5,FALSE)</f>
        <v>24</v>
      </c>
      <c r="S383" s="13">
        <f>Sales[[#This Row],[Quantity]]*Sales[[#This Row],[Unit Price]]</f>
        <v>570.06000000000006</v>
      </c>
      <c r="T383" s="14">
        <f>Sales[[#This Row],[Quantity]]*Sales[[#This Row],[Unit Cost]]</f>
        <v>432</v>
      </c>
      <c r="U383" s="13">
        <f>Sales[[#This Row],[Total Sales]]-Sales[[#This Row],[Total Cost]]</f>
        <v>138.06000000000006</v>
      </c>
    </row>
    <row r="384" spans="1:21" x14ac:dyDescent="0.25">
      <c r="A384" t="s">
        <v>392</v>
      </c>
      <c r="B384" s="2">
        <v>44025</v>
      </c>
      <c r="C384" s="2" t="str">
        <f t="shared" si="10"/>
        <v>Monday</v>
      </c>
      <c r="D384" s="2" t="str">
        <f t="shared" si="11"/>
        <v>July</v>
      </c>
      <c r="E384" s="3">
        <v>0.82161953211400263</v>
      </c>
      <c r="F384" t="s">
        <v>2102</v>
      </c>
      <c r="G384" t="s">
        <v>2314</v>
      </c>
      <c r="H384" t="s">
        <v>1011</v>
      </c>
      <c r="I384" s="1" t="s">
        <v>2616</v>
      </c>
      <c r="J384" s="1" t="s">
        <v>2616</v>
      </c>
      <c r="K384" s="1" t="s">
        <v>2549</v>
      </c>
      <c r="L384" s="1" t="s">
        <v>1013</v>
      </c>
      <c r="M384">
        <v>12764</v>
      </c>
      <c r="N384">
        <v>89</v>
      </c>
      <c r="O384" s="1" t="str">
        <f>VLOOKUP(Sales[[#This Row],[Product ID]],Products[[#Headers],[#Data],[Product ID]:[Product Name]],2,FALSE)</f>
        <v>Global Deluxe Steno Chair</v>
      </c>
      <c r="P384" s="1" t="str">
        <f>VLOOKUP(Sales[[#This Row],[Product ID]],Products[[#Headers],[#Data],[Product ID]:[Category]],3,)</f>
        <v>Furniture</v>
      </c>
      <c r="Q384" s="13">
        <f>VLOOKUP(Sales[[#This Row],[Product ID]],Products[[#Headers],[#Data],[Product ID]:[Unit Price]],4,FALSE)</f>
        <v>64.19</v>
      </c>
      <c r="R384" s="14">
        <f>VLOOKUP(Sales[[#This Row],[Product ID]],Products[[#Headers],[#Data]],5,FALSE)</f>
        <v>52</v>
      </c>
      <c r="S384" s="13">
        <f>Sales[[#This Row],[Quantity]]*Sales[[#This Row],[Unit Price]]</f>
        <v>5712.91</v>
      </c>
      <c r="T384" s="14">
        <f>Sales[[#This Row],[Quantity]]*Sales[[#This Row],[Unit Cost]]</f>
        <v>4628</v>
      </c>
      <c r="U384" s="13">
        <f>Sales[[#This Row],[Total Sales]]-Sales[[#This Row],[Total Cost]]</f>
        <v>1084.9099999999999</v>
      </c>
    </row>
    <row r="385" spans="1:21" x14ac:dyDescent="0.25">
      <c r="A385" t="s">
        <v>393</v>
      </c>
      <c r="B385" s="2">
        <v>44035</v>
      </c>
      <c r="C385" s="2" t="str">
        <f t="shared" si="10"/>
        <v>Thursday</v>
      </c>
      <c r="D385" s="2" t="str">
        <f t="shared" si="11"/>
        <v>July</v>
      </c>
      <c r="E385" s="3">
        <v>0.61087750420216291</v>
      </c>
      <c r="F385" t="s">
        <v>2193</v>
      </c>
      <c r="G385" t="s">
        <v>2405</v>
      </c>
      <c r="H385" t="s">
        <v>1011</v>
      </c>
      <c r="I385" s="1" t="s">
        <v>2652</v>
      </c>
      <c r="J385" s="1" t="s">
        <v>2652</v>
      </c>
      <c r="K385" s="1" t="s">
        <v>2549</v>
      </c>
      <c r="L385" s="1" t="s">
        <v>1013</v>
      </c>
      <c r="M385">
        <v>12487</v>
      </c>
      <c r="N385">
        <v>52</v>
      </c>
      <c r="O385" s="1" t="str">
        <f>VLOOKUP(Sales[[#This Row],[Product ID]],Products[[#Headers],[#Data],[Product ID]:[Product Name]],2,FALSE)</f>
        <v>Tyvek  Top-Opening Peel &amp; Seel Envelopes, Plain White</v>
      </c>
      <c r="P385" s="1" t="str">
        <f>VLOOKUP(Sales[[#This Row],[Product ID]],Products[[#Headers],[#Data],[Product ID]:[Category]],3,)</f>
        <v>Office Supplies</v>
      </c>
      <c r="Q385" s="13">
        <f>VLOOKUP(Sales[[#This Row],[Product ID]],Products[[#Headers],[#Data],[Product ID]:[Unit Price]],4,FALSE)</f>
        <v>27</v>
      </c>
      <c r="R385" s="14">
        <f>VLOOKUP(Sales[[#This Row],[Product ID]],Products[[#Headers],[#Data]],5,FALSE)</f>
        <v>26</v>
      </c>
      <c r="S385" s="13">
        <f>Sales[[#This Row],[Quantity]]*Sales[[#This Row],[Unit Price]]</f>
        <v>1404</v>
      </c>
      <c r="T385" s="14">
        <f>Sales[[#This Row],[Quantity]]*Sales[[#This Row],[Unit Cost]]</f>
        <v>1352</v>
      </c>
      <c r="U385" s="13">
        <f>Sales[[#This Row],[Total Sales]]-Sales[[#This Row],[Total Cost]]</f>
        <v>52</v>
      </c>
    </row>
    <row r="386" spans="1:21" x14ac:dyDescent="0.25">
      <c r="A386" t="s">
        <v>394</v>
      </c>
      <c r="B386" s="2">
        <v>44290</v>
      </c>
      <c r="C386" s="2" t="str">
        <f t="shared" ref="C386:C449" si="12">TEXT(B386,"DDDD")</f>
        <v>Sunday</v>
      </c>
      <c r="D386" s="2" t="str">
        <f t="shared" ref="D386:D449" si="13">TEXT(B386,"MMMM")</f>
        <v>April</v>
      </c>
      <c r="E386" s="3">
        <v>0.65571186093575307</v>
      </c>
      <c r="F386" t="s">
        <v>2194</v>
      </c>
      <c r="G386" t="s">
        <v>2406</v>
      </c>
      <c r="H386" t="s">
        <v>1011</v>
      </c>
      <c r="I386" s="1" t="s">
        <v>2653</v>
      </c>
      <c r="J386" s="1" t="s">
        <v>2653</v>
      </c>
      <c r="K386" s="1" t="s">
        <v>2549</v>
      </c>
      <c r="L386" s="1" t="s">
        <v>1012</v>
      </c>
      <c r="M386">
        <v>13057</v>
      </c>
      <c r="N386">
        <v>76</v>
      </c>
      <c r="O386" s="1" t="str">
        <f>VLOOKUP(Sales[[#This Row],[Product ID]],Products[[#Headers],[#Data],[Product ID]:[Product Name]],2,FALSE)</f>
        <v>Staple magnet</v>
      </c>
      <c r="P386" s="1" t="str">
        <f>VLOOKUP(Sales[[#This Row],[Product ID]],Products[[#Headers],[#Data],[Product ID]:[Category]],3,)</f>
        <v>Office Supplies</v>
      </c>
      <c r="Q386" s="13">
        <f>VLOOKUP(Sales[[#This Row],[Product ID]],Products[[#Headers],[#Data],[Product ID]:[Unit Price]],4,FALSE)</f>
        <v>83.14</v>
      </c>
      <c r="R386" s="14">
        <f>VLOOKUP(Sales[[#This Row],[Product ID]],Products[[#Headers],[#Data]],5,FALSE)</f>
        <v>73</v>
      </c>
      <c r="S386" s="13">
        <f>Sales[[#This Row],[Quantity]]*Sales[[#This Row],[Unit Price]]</f>
        <v>6318.64</v>
      </c>
      <c r="T386" s="14">
        <f>Sales[[#This Row],[Quantity]]*Sales[[#This Row],[Unit Cost]]</f>
        <v>5548</v>
      </c>
      <c r="U386" s="13">
        <f>Sales[[#This Row],[Total Sales]]-Sales[[#This Row],[Total Cost]]</f>
        <v>770.64000000000033</v>
      </c>
    </row>
    <row r="387" spans="1:21" x14ac:dyDescent="0.25">
      <c r="A387" t="s">
        <v>395</v>
      </c>
      <c r="B387" s="2">
        <v>44335</v>
      </c>
      <c r="C387" s="2" t="str">
        <f t="shared" si="12"/>
        <v>Wednesday</v>
      </c>
      <c r="D387" s="2" t="str">
        <f t="shared" si="13"/>
        <v>May</v>
      </c>
      <c r="E387" s="3">
        <v>0.27786591270077332</v>
      </c>
      <c r="F387" t="s">
        <v>2129</v>
      </c>
      <c r="G387" t="s">
        <v>2341</v>
      </c>
      <c r="H387" t="s">
        <v>1011</v>
      </c>
      <c r="I387" s="1" t="s">
        <v>2654</v>
      </c>
      <c r="J387" s="1" t="s">
        <v>2654</v>
      </c>
      <c r="K387" s="1" t="s">
        <v>2549</v>
      </c>
      <c r="L387" s="1" t="s">
        <v>1012</v>
      </c>
      <c r="M387">
        <v>12663</v>
      </c>
      <c r="N387">
        <v>14</v>
      </c>
      <c r="O387" s="1" t="str">
        <f>VLOOKUP(Sales[[#This Row],[Product ID]],Products[[#Headers],[#Data],[Product ID]:[Product Name]],2,FALSE)</f>
        <v>Xerox 21</v>
      </c>
      <c r="P387" s="1" t="str">
        <f>VLOOKUP(Sales[[#This Row],[Product ID]],Products[[#Headers],[#Data],[Product ID]:[Category]],3,)</f>
        <v>Office Supplies</v>
      </c>
      <c r="Q387" s="13">
        <f>VLOOKUP(Sales[[#This Row],[Product ID]],Products[[#Headers],[#Data],[Product ID]:[Unit Price]],4,FALSE)</f>
        <v>98.09</v>
      </c>
      <c r="R387" s="14">
        <f>VLOOKUP(Sales[[#This Row],[Product ID]],Products[[#Headers],[#Data]],5,FALSE)</f>
        <v>87</v>
      </c>
      <c r="S387" s="13">
        <f>Sales[[#This Row],[Quantity]]*Sales[[#This Row],[Unit Price]]</f>
        <v>1373.26</v>
      </c>
      <c r="T387" s="14">
        <f>Sales[[#This Row],[Quantity]]*Sales[[#This Row],[Unit Cost]]</f>
        <v>1218</v>
      </c>
      <c r="U387" s="13">
        <f>Sales[[#This Row],[Total Sales]]-Sales[[#This Row],[Total Cost]]</f>
        <v>155.26</v>
      </c>
    </row>
    <row r="388" spans="1:21" x14ac:dyDescent="0.25">
      <c r="A388" t="s">
        <v>396</v>
      </c>
      <c r="B388" s="2">
        <v>44286</v>
      </c>
      <c r="C388" s="2" t="str">
        <f t="shared" si="12"/>
        <v>Wednesday</v>
      </c>
      <c r="D388" s="2" t="str">
        <f t="shared" si="13"/>
        <v>March</v>
      </c>
      <c r="E388" s="3">
        <v>0.65584304489780176</v>
      </c>
      <c r="F388" t="s">
        <v>2070</v>
      </c>
      <c r="G388" t="s">
        <v>2282</v>
      </c>
      <c r="H388" t="s">
        <v>1011</v>
      </c>
      <c r="I388" s="1" t="s">
        <v>2655</v>
      </c>
      <c r="J388" s="1" t="s">
        <v>2655</v>
      </c>
      <c r="K388" s="1" t="s">
        <v>2549</v>
      </c>
      <c r="L388" s="1" t="s">
        <v>1013</v>
      </c>
      <c r="M388">
        <v>12938</v>
      </c>
      <c r="N388">
        <v>83</v>
      </c>
      <c r="O388" s="1" t="str">
        <f>VLOOKUP(Sales[[#This Row],[Product ID]],Products[[#Headers],[#Data],[Product ID]:[Product Name]],2,FALSE)</f>
        <v>Kensington 6 Outlet Guardian Standard Surge Protector</v>
      </c>
      <c r="P388" s="1" t="str">
        <f>VLOOKUP(Sales[[#This Row],[Product ID]],Products[[#Headers],[#Data],[Product ID]:[Category]],3,)</f>
        <v>Office Supplies</v>
      </c>
      <c r="Q388" s="13">
        <f>VLOOKUP(Sales[[#This Row],[Product ID]],Products[[#Headers],[#Data],[Product ID]:[Unit Price]],4,FALSE)</f>
        <v>75.59</v>
      </c>
      <c r="R388" s="14">
        <f>VLOOKUP(Sales[[#This Row],[Product ID]],Products[[#Headers],[#Data]],5,FALSE)</f>
        <v>53</v>
      </c>
      <c r="S388" s="13">
        <f>Sales[[#This Row],[Quantity]]*Sales[[#This Row],[Unit Price]]</f>
        <v>6273.97</v>
      </c>
      <c r="T388" s="14">
        <f>Sales[[#This Row],[Quantity]]*Sales[[#This Row],[Unit Cost]]</f>
        <v>4399</v>
      </c>
      <c r="U388" s="13">
        <f>Sales[[#This Row],[Total Sales]]-Sales[[#This Row],[Total Cost]]</f>
        <v>1874.9700000000003</v>
      </c>
    </row>
    <row r="389" spans="1:21" x14ac:dyDescent="0.25">
      <c r="A389" t="s">
        <v>397</v>
      </c>
      <c r="B389" s="2">
        <v>44297</v>
      </c>
      <c r="C389" s="2" t="str">
        <f t="shared" si="12"/>
        <v>Sunday</v>
      </c>
      <c r="D389" s="2" t="str">
        <f t="shared" si="13"/>
        <v>April</v>
      </c>
      <c r="E389" s="3">
        <v>0.96122060492649097</v>
      </c>
      <c r="F389" t="s">
        <v>2169</v>
      </c>
      <c r="G389" t="s">
        <v>2381</v>
      </c>
      <c r="H389" t="s">
        <v>1011</v>
      </c>
      <c r="I389" s="1" t="s">
        <v>2614</v>
      </c>
      <c r="J389" s="1" t="s">
        <v>2614</v>
      </c>
      <c r="K389" s="1" t="s">
        <v>2549</v>
      </c>
      <c r="L389" s="1" t="s">
        <v>1013</v>
      </c>
      <c r="M389">
        <v>12414</v>
      </c>
      <c r="N389">
        <v>59</v>
      </c>
      <c r="O389" s="1" t="str">
        <f>VLOOKUP(Sales[[#This Row],[Product ID]],Products[[#Headers],[#Data],[Product ID]:[Product Name]],2,FALSE)</f>
        <v>Panasonic Kx-TS550</v>
      </c>
      <c r="P389" s="1" t="str">
        <f>VLOOKUP(Sales[[#This Row],[Product ID]],Products[[#Headers],[#Data],[Product ID]:[Category]],3,)</f>
        <v>Technology</v>
      </c>
      <c r="Q389" s="13">
        <f>VLOOKUP(Sales[[#This Row],[Product ID]],Products[[#Headers],[#Data],[Product ID]:[Unit Price]],4,FALSE)</f>
        <v>69.959999999999994</v>
      </c>
      <c r="R389" s="14">
        <f>VLOOKUP(Sales[[#This Row],[Product ID]],Products[[#Headers],[#Data]],5,FALSE)</f>
        <v>55</v>
      </c>
      <c r="S389" s="13">
        <f>Sales[[#This Row],[Quantity]]*Sales[[#This Row],[Unit Price]]</f>
        <v>4127.6399999999994</v>
      </c>
      <c r="T389" s="14">
        <f>Sales[[#This Row],[Quantity]]*Sales[[#This Row],[Unit Cost]]</f>
        <v>3245</v>
      </c>
      <c r="U389" s="13">
        <f>Sales[[#This Row],[Total Sales]]-Sales[[#This Row],[Total Cost]]</f>
        <v>882.63999999999942</v>
      </c>
    </row>
    <row r="390" spans="1:21" x14ac:dyDescent="0.25">
      <c r="A390" t="s">
        <v>398</v>
      </c>
      <c r="B390" s="2">
        <v>44052</v>
      </c>
      <c r="C390" s="2" t="str">
        <f t="shared" si="12"/>
        <v>Sunday</v>
      </c>
      <c r="D390" s="2" t="str">
        <f t="shared" si="13"/>
        <v>August</v>
      </c>
      <c r="E390" s="3">
        <v>0.86321008005732303</v>
      </c>
      <c r="F390" t="s">
        <v>2060</v>
      </c>
      <c r="G390" t="s">
        <v>2272</v>
      </c>
      <c r="H390" t="s">
        <v>1011</v>
      </c>
      <c r="I390" s="1" t="s">
        <v>2656</v>
      </c>
      <c r="J390" s="1" t="s">
        <v>2656</v>
      </c>
      <c r="K390" s="1" t="s">
        <v>2549</v>
      </c>
      <c r="L390" s="1" t="s">
        <v>1012</v>
      </c>
      <c r="M390">
        <v>12537</v>
      </c>
      <c r="N390">
        <v>18</v>
      </c>
      <c r="O390" s="1" t="str">
        <f>VLOOKUP(Sales[[#This Row],[Product ID]],Products[[#Headers],[#Data],[Product ID]:[Product Name]],2,FALSE)</f>
        <v>Xerox 1913</v>
      </c>
      <c r="P390" s="1" t="str">
        <f>VLOOKUP(Sales[[#This Row],[Product ID]],Products[[#Headers],[#Data],[Product ID]:[Category]],3,)</f>
        <v>Office Supplies</v>
      </c>
      <c r="Q390" s="13">
        <f>VLOOKUP(Sales[[#This Row],[Product ID]],Products[[#Headers],[#Data],[Product ID]:[Unit Price]],4,FALSE)</f>
        <v>39.75</v>
      </c>
      <c r="R390" s="14">
        <f>VLOOKUP(Sales[[#This Row],[Product ID]],Products[[#Headers],[#Data]],5,FALSE)</f>
        <v>24</v>
      </c>
      <c r="S390" s="13">
        <f>Sales[[#This Row],[Quantity]]*Sales[[#This Row],[Unit Price]]</f>
        <v>715.5</v>
      </c>
      <c r="T390" s="14">
        <f>Sales[[#This Row],[Quantity]]*Sales[[#This Row],[Unit Cost]]</f>
        <v>432</v>
      </c>
      <c r="U390" s="13">
        <f>Sales[[#This Row],[Total Sales]]-Sales[[#This Row],[Total Cost]]</f>
        <v>283.5</v>
      </c>
    </row>
    <row r="391" spans="1:21" x14ac:dyDescent="0.25">
      <c r="A391" t="s">
        <v>399</v>
      </c>
      <c r="B391" s="2">
        <v>44174</v>
      </c>
      <c r="C391" s="2" t="str">
        <f t="shared" si="12"/>
        <v>Wednesday</v>
      </c>
      <c r="D391" s="2" t="str">
        <f t="shared" si="13"/>
        <v>December</v>
      </c>
      <c r="E391" s="3">
        <v>0.66112736670485561</v>
      </c>
      <c r="F391" t="s">
        <v>2097</v>
      </c>
      <c r="G391" t="s">
        <v>2309</v>
      </c>
      <c r="H391" t="s">
        <v>1011</v>
      </c>
      <c r="I391" s="1" t="s">
        <v>2631</v>
      </c>
      <c r="J391" s="1" t="s">
        <v>2631</v>
      </c>
      <c r="K391" s="1" t="s">
        <v>2538</v>
      </c>
      <c r="L391" s="1" t="s">
        <v>1012</v>
      </c>
      <c r="M391">
        <v>13084</v>
      </c>
      <c r="N391">
        <v>60</v>
      </c>
      <c r="O391" s="1" t="str">
        <f>VLOOKUP(Sales[[#This Row],[Product ID]],Products[[#Headers],[#Data],[Product ID]:[Product Name]],2,FALSE)</f>
        <v>Xerox 1923</v>
      </c>
      <c r="P391" s="1" t="str">
        <f>VLOOKUP(Sales[[#This Row],[Product ID]],Products[[#Headers],[#Data],[Product ID]:[Category]],3,)</f>
        <v>Office Supplies</v>
      </c>
      <c r="Q391" s="13">
        <f>VLOOKUP(Sales[[#This Row],[Product ID]],Products[[#Headers],[#Data],[Product ID]:[Unit Price]],4,FALSE)</f>
        <v>39.909999999999997</v>
      </c>
      <c r="R391" s="14">
        <f>VLOOKUP(Sales[[#This Row],[Product ID]],Products[[#Headers],[#Data]],5,FALSE)</f>
        <v>25</v>
      </c>
      <c r="S391" s="13">
        <f>Sales[[#This Row],[Quantity]]*Sales[[#This Row],[Unit Price]]</f>
        <v>2394.6</v>
      </c>
      <c r="T391" s="14">
        <f>Sales[[#This Row],[Quantity]]*Sales[[#This Row],[Unit Cost]]</f>
        <v>1500</v>
      </c>
      <c r="U391" s="13">
        <f>Sales[[#This Row],[Total Sales]]-Sales[[#This Row],[Total Cost]]</f>
        <v>894.59999999999991</v>
      </c>
    </row>
    <row r="392" spans="1:21" x14ac:dyDescent="0.25">
      <c r="A392" t="s">
        <v>400</v>
      </c>
      <c r="B392" s="2">
        <v>44221</v>
      </c>
      <c r="C392" s="2" t="str">
        <f t="shared" si="12"/>
        <v>Monday</v>
      </c>
      <c r="D392" s="2" t="str">
        <f t="shared" si="13"/>
        <v>January</v>
      </c>
      <c r="E392" s="3">
        <v>0.6980608883557331</v>
      </c>
      <c r="F392" t="s">
        <v>2075</v>
      </c>
      <c r="G392" t="s">
        <v>2287</v>
      </c>
      <c r="H392" t="s">
        <v>1010</v>
      </c>
      <c r="I392" s="1" t="s">
        <v>2542</v>
      </c>
      <c r="J392" s="1" t="s">
        <v>2542</v>
      </c>
      <c r="K392" s="1" t="s">
        <v>2538</v>
      </c>
      <c r="L392" s="1" t="s">
        <v>1012</v>
      </c>
      <c r="M392">
        <v>12784</v>
      </c>
      <c r="N392">
        <v>40</v>
      </c>
      <c r="O392" s="1" t="str">
        <f>VLOOKUP(Sales[[#This Row],[Product ID]],Products[[#Headers],[#Data],[Product ID]:[Product Name]],2,FALSE)</f>
        <v>Acco D-Ring Binder w/DublLock</v>
      </c>
      <c r="P392" s="1" t="str">
        <f>VLOOKUP(Sales[[#This Row],[Product ID]],Products[[#Headers],[#Data],[Product ID]:[Category]],3,)</f>
        <v>Office Supplies</v>
      </c>
      <c r="Q392" s="13">
        <f>VLOOKUP(Sales[[#This Row],[Product ID]],Products[[#Headers],[#Data],[Product ID]:[Unit Price]],4,FALSE)</f>
        <v>75.66</v>
      </c>
      <c r="R392" s="14">
        <f>VLOOKUP(Sales[[#This Row],[Product ID]],Products[[#Headers],[#Data]],5,FALSE)</f>
        <v>61</v>
      </c>
      <c r="S392" s="13">
        <f>Sales[[#This Row],[Quantity]]*Sales[[#This Row],[Unit Price]]</f>
        <v>3026.3999999999996</v>
      </c>
      <c r="T392" s="14">
        <f>Sales[[#This Row],[Quantity]]*Sales[[#This Row],[Unit Cost]]</f>
        <v>2440</v>
      </c>
      <c r="U392" s="13">
        <f>Sales[[#This Row],[Total Sales]]-Sales[[#This Row],[Total Cost]]</f>
        <v>586.39999999999964</v>
      </c>
    </row>
    <row r="393" spans="1:21" x14ac:dyDescent="0.25">
      <c r="A393" t="s">
        <v>401</v>
      </c>
      <c r="B393" s="2">
        <v>44276</v>
      </c>
      <c r="C393" s="2" t="str">
        <f t="shared" si="12"/>
        <v>Sunday</v>
      </c>
      <c r="D393" s="2" t="str">
        <f t="shared" si="13"/>
        <v>March</v>
      </c>
      <c r="E393" s="3">
        <v>0.88575179892329348</v>
      </c>
      <c r="F393" t="s">
        <v>2179</v>
      </c>
      <c r="G393" t="s">
        <v>2391</v>
      </c>
      <c r="H393" t="s">
        <v>1011</v>
      </c>
      <c r="I393" s="1" t="s">
        <v>2540</v>
      </c>
      <c r="J393" s="1" t="s">
        <v>2540</v>
      </c>
      <c r="K393" s="1" t="s">
        <v>2538</v>
      </c>
      <c r="L393" s="1" t="s">
        <v>1012</v>
      </c>
      <c r="M393">
        <v>13095</v>
      </c>
      <c r="N393">
        <v>80</v>
      </c>
      <c r="O393" s="1" t="str">
        <f>VLOOKUP(Sales[[#This Row],[Product ID]],Products[[#Headers],[#Data],[Product ID]:[Product Name]],2,FALSE)</f>
        <v>OtterBox Commuter Series Case - iPhone 5 &amp; 5s</v>
      </c>
      <c r="P393" s="1" t="str">
        <f>VLOOKUP(Sales[[#This Row],[Product ID]],Products[[#Headers],[#Data],[Product ID]:[Category]],3,)</f>
        <v>Technology</v>
      </c>
      <c r="Q393" s="13">
        <f>VLOOKUP(Sales[[#This Row],[Product ID]],Products[[#Headers],[#Data],[Product ID]:[Unit Price]],4,FALSE)</f>
        <v>20.89</v>
      </c>
      <c r="R393" s="14">
        <f>VLOOKUP(Sales[[#This Row],[Product ID]],Products[[#Headers],[#Data]],5,FALSE)</f>
        <v>13</v>
      </c>
      <c r="S393" s="13">
        <f>Sales[[#This Row],[Quantity]]*Sales[[#This Row],[Unit Price]]</f>
        <v>1671.2</v>
      </c>
      <c r="T393" s="14">
        <f>Sales[[#This Row],[Quantity]]*Sales[[#This Row],[Unit Cost]]</f>
        <v>1040</v>
      </c>
      <c r="U393" s="13">
        <f>Sales[[#This Row],[Total Sales]]-Sales[[#This Row],[Total Cost]]</f>
        <v>631.20000000000005</v>
      </c>
    </row>
    <row r="394" spans="1:21" x14ac:dyDescent="0.25">
      <c r="A394" t="s">
        <v>402</v>
      </c>
      <c r="B394" s="2">
        <v>44077</v>
      </c>
      <c r="C394" s="2" t="str">
        <f t="shared" si="12"/>
        <v>Thursday</v>
      </c>
      <c r="D394" s="2" t="str">
        <f t="shared" si="13"/>
        <v>September</v>
      </c>
      <c r="E394" s="3">
        <v>0.14229509344046498</v>
      </c>
      <c r="F394" t="s">
        <v>2062</v>
      </c>
      <c r="G394" t="s">
        <v>2274</v>
      </c>
      <c r="H394" t="s">
        <v>1010</v>
      </c>
      <c r="I394" s="1" t="s">
        <v>2639</v>
      </c>
      <c r="J394" s="1" t="s">
        <v>2639</v>
      </c>
      <c r="K394" s="1" t="s">
        <v>2538</v>
      </c>
      <c r="L394" s="1" t="s">
        <v>1012</v>
      </c>
      <c r="M394">
        <v>12714</v>
      </c>
      <c r="N394">
        <v>43</v>
      </c>
      <c r="O394" s="1" t="str">
        <f>VLOOKUP(Sales[[#This Row],[Product ID]],Products[[#Headers],[#Data],[Product ID]:[Product Name]],2,FALSE)</f>
        <v>Square Ring Data Binders, Rigid 75 Pt. Covers, 11" x 14-7/8"</v>
      </c>
      <c r="P394" s="1" t="str">
        <f>VLOOKUP(Sales[[#This Row],[Product ID]],Products[[#Headers],[#Data],[Product ID]:[Category]],3,)</f>
        <v>Office Supplies</v>
      </c>
      <c r="Q394" s="13">
        <f>VLOOKUP(Sales[[#This Row],[Product ID]],Products[[#Headers],[#Data],[Product ID]:[Unit Price]],4,FALSE)</f>
        <v>27.22</v>
      </c>
      <c r="R394" s="14">
        <f>VLOOKUP(Sales[[#This Row],[Product ID]],Products[[#Headers],[#Data]],5,FALSE)</f>
        <v>9</v>
      </c>
      <c r="S394" s="13">
        <f>Sales[[#This Row],[Quantity]]*Sales[[#This Row],[Unit Price]]</f>
        <v>1170.46</v>
      </c>
      <c r="T394" s="14">
        <f>Sales[[#This Row],[Quantity]]*Sales[[#This Row],[Unit Cost]]</f>
        <v>387</v>
      </c>
      <c r="U394" s="13">
        <f>Sales[[#This Row],[Total Sales]]-Sales[[#This Row],[Total Cost]]</f>
        <v>783.46</v>
      </c>
    </row>
    <row r="395" spans="1:21" x14ac:dyDescent="0.25">
      <c r="A395" t="s">
        <v>403</v>
      </c>
      <c r="B395" s="2">
        <v>44227</v>
      </c>
      <c r="C395" s="2" t="str">
        <f t="shared" si="12"/>
        <v>Sunday</v>
      </c>
      <c r="D395" s="2" t="str">
        <f t="shared" si="13"/>
        <v>January</v>
      </c>
      <c r="E395" s="3">
        <v>0.30684852610446278</v>
      </c>
      <c r="F395" t="s">
        <v>2060</v>
      </c>
      <c r="G395" t="s">
        <v>2272</v>
      </c>
      <c r="H395" t="s">
        <v>1010</v>
      </c>
      <c r="I395" s="1" t="s">
        <v>2545</v>
      </c>
      <c r="J395" s="1" t="s">
        <v>2545</v>
      </c>
      <c r="K395" s="1" t="s">
        <v>2538</v>
      </c>
      <c r="L395" s="1" t="s">
        <v>1013</v>
      </c>
      <c r="M395">
        <v>12966</v>
      </c>
      <c r="N395">
        <v>93</v>
      </c>
      <c r="O395" s="1" t="str">
        <f>VLOOKUP(Sales[[#This Row],[Product ID]],Products[[#Headers],[#Data],[Product ID]:[Product Name]],2,FALSE)</f>
        <v>Howard Miller 13" Diameter Pewter Finish Round Wall Clock</v>
      </c>
      <c r="P395" s="1" t="str">
        <f>VLOOKUP(Sales[[#This Row],[Product ID]],Products[[#Headers],[#Data],[Product ID]:[Category]],3,)</f>
        <v>Furniture</v>
      </c>
      <c r="Q395" s="13">
        <f>VLOOKUP(Sales[[#This Row],[Product ID]],Products[[#Headers],[#Data],[Product ID]:[Unit Price]],4,FALSE)</f>
        <v>11.85</v>
      </c>
      <c r="R395" s="14">
        <f>VLOOKUP(Sales[[#This Row],[Product ID]],Products[[#Headers],[#Data]],5,FALSE)</f>
        <v>9</v>
      </c>
      <c r="S395" s="13">
        <f>Sales[[#This Row],[Quantity]]*Sales[[#This Row],[Unit Price]]</f>
        <v>1102.05</v>
      </c>
      <c r="T395" s="14">
        <f>Sales[[#This Row],[Quantity]]*Sales[[#This Row],[Unit Cost]]</f>
        <v>837</v>
      </c>
      <c r="U395" s="13">
        <f>Sales[[#This Row],[Total Sales]]-Sales[[#This Row],[Total Cost]]</f>
        <v>265.04999999999995</v>
      </c>
    </row>
    <row r="396" spans="1:21" x14ac:dyDescent="0.25">
      <c r="A396" t="s">
        <v>404</v>
      </c>
      <c r="B396" s="2">
        <v>44253</v>
      </c>
      <c r="C396" s="2" t="str">
        <f t="shared" si="12"/>
        <v>Friday</v>
      </c>
      <c r="D396" s="2" t="str">
        <f t="shared" si="13"/>
        <v>February</v>
      </c>
      <c r="E396" s="3">
        <v>4.5112290883812078E-2</v>
      </c>
      <c r="F396" t="s">
        <v>2102</v>
      </c>
      <c r="G396" t="s">
        <v>2314</v>
      </c>
      <c r="H396" t="s">
        <v>1011</v>
      </c>
      <c r="I396" s="1" t="s">
        <v>2657</v>
      </c>
      <c r="J396" s="1" t="s">
        <v>2657</v>
      </c>
      <c r="K396" s="1" t="s">
        <v>2538</v>
      </c>
      <c r="L396" s="1" t="s">
        <v>1014</v>
      </c>
      <c r="M396">
        <v>12366</v>
      </c>
      <c r="N396">
        <v>54</v>
      </c>
      <c r="O396" s="1" t="str">
        <f>VLOOKUP(Sales[[#This Row],[Product ID]],Products[[#Headers],[#Data],[Product ID]:[Product Name]],2,FALSE)</f>
        <v>Xenaderal</v>
      </c>
      <c r="P396" s="1" t="str">
        <f>VLOOKUP(Sales[[#This Row],[Product ID]],Products[[#Headers],[#Data],[Product ID]:[Category]],3,)</f>
        <v>Mood Stabilizers</v>
      </c>
      <c r="Q396" s="13">
        <f>VLOOKUP(Sales[[#This Row],[Product ID]],Products[[#Headers],[#Data],[Product ID]:[Unit Price]],4,FALSE)</f>
        <v>84.09</v>
      </c>
      <c r="R396" s="14">
        <f>VLOOKUP(Sales[[#This Row],[Product ID]],Products[[#Headers],[#Data]],5,FALSE)</f>
        <v>52</v>
      </c>
      <c r="S396" s="13">
        <f>Sales[[#This Row],[Quantity]]*Sales[[#This Row],[Unit Price]]</f>
        <v>4540.8600000000006</v>
      </c>
      <c r="T396" s="14">
        <f>Sales[[#This Row],[Quantity]]*Sales[[#This Row],[Unit Cost]]</f>
        <v>2808</v>
      </c>
      <c r="U396" s="13">
        <f>Sales[[#This Row],[Total Sales]]-Sales[[#This Row],[Total Cost]]</f>
        <v>1732.8600000000006</v>
      </c>
    </row>
    <row r="397" spans="1:21" x14ac:dyDescent="0.25">
      <c r="A397" t="s">
        <v>405</v>
      </c>
      <c r="B397" s="2">
        <v>44048</v>
      </c>
      <c r="C397" s="2" t="str">
        <f t="shared" si="12"/>
        <v>Wednesday</v>
      </c>
      <c r="D397" s="2" t="str">
        <f t="shared" si="13"/>
        <v>August</v>
      </c>
      <c r="E397" s="3">
        <v>0.70712321192057326</v>
      </c>
      <c r="F397" t="s">
        <v>2189</v>
      </c>
      <c r="G397" t="s">
        <v>2401</v>
      </c>
      <c r="H397" t="s">
        <v>1010</v>
      </c>
      <c r="I397" s="1" t="s">
        <v>2658</v>
      </c>
      <c r="J397" s="1" t="s">
        <v>2658</v>
      </c>
      <c r="K397" s="1" t="s">
        <v>2538</v>
      </c>
      <c r="L397" s="1" t="s">
        <v>1013</v>
      </c>
      <c r="M397">
        <v>13054</v>
      </c>
      <c r="N397">
        <v>66</v>
      </c>
      <c r="O397" s="1" t="str">
        <f>VLOOKUP(Sales[[#This Row],[Product ID]],Products[[#Headers],[#Data],[Product ID]:[Product Name]],2,FALSE)</f>
        <v>Xerox 202</v>
      </c>
      <c r="P397" s="1" t="str">
        <f>VLOOKUP(Sales[[#This Row],[Product ID]],Products[[#Headers],[#Data],[Product ID]:[Category]],3,)</f>
        <v>Office Supplies</v>
      </c>
      <c r="Q397" s="13">
        <f>VLOOKUP(Sales[[#This Row],[Product ID]],Products[[#Headers],[#Data],[Product ID]:[Unit Price]],4,FALSE)</f>
        <v>35.79</v>
      </c>
      <c r="R397" s="14">
        <f>VLOOKUP(Sales[[#This Row],[Product ID]],Products[[#Headers],[#Data]],5,FALSE)</f>
        <v>21</v>
      </c>
      <c r="S397" s="13">
        <f>Sales[[#This Row],[Quantity]]*Sales[[#This Row],[Unit Price]]</f>
        <v>2362.14</v>
      </c>
      <c r="T397" s="14">
        <f>Sales[[#This Row],[Quantity]]*Sales[[#This Row],[Unit Cost]]</f>
        <v>1386</v>
      </c>
      <c r="U397" s="13">
        <f>Sales[[#This Row],[Total Sales]]-Sales[[#This Row],[Total Cost]]</f>
        <v>976.13999999999987</v>
      </c>
    </row>
    <row r="398" spans="1:21" x14ac:dyDescent="0.25">
      <c r="A398" t="s">
        <v>406</v>
      </c>
      <c r="B398" s="2">
        <v>44239</v>
      </c>
      <c r="C398" s="2" t="str">
        <f t="shared" si="12"/>
        <v>Friday</v>
      </c>
      <c r="D398" s="2" t="str">
        <f t="shared" si="13"/>
        <v>February</v>
      </c>
      <c r="E398" s="3">
        <v>0.57575481318733557</v>
      </c>
      <c r="F398" t="s">
        <v>2042</v>
      </c>
      <c r="G398" t="s">
        <v>2254</v>
      </c>
      <c r="H398" t="s">
        <v>1011</v>
      </c>
      <c r="I398" s="1" t="s">
        <v>2659</v>
      </c>
      <c r="J398" s="1" t="s">
        <v>2659</v>
      </c>
      <c r="K398" s="1" t="s">
        <v>2538</v>
      </c>
      <c r="L398" s="1" t="s">
        <v>1013</v>
      </c>
      <c r="M398">
        <v>13033</v>
      </c>
      <c r="N398">
        <v>11</v>
      </c>
      <c r="O398" s="1" t="str">
        <f>VLOOKUP(Sales[[#This Row],[Product ID]],Products[[#Headers],[#Data],[Product ID]:[Product Name]],2,FALSE)</f>
        <v>Advantus Plastic Paper Clips</v>
      </c>
      <c r="P398" s="1" t="str">
        <f>VLOOKUP(Sales[[#This Row],[Product ID]],Products[[#Headers],[#Data],[Product ID]:[Category]],3,)</f>
        <v>Office Supplies</v>
      </c>
      <c r="Q398" s="13">
        <f>VLOOKUP(Sales[[#This Row],[Product ID]],Products[[#Headers],[#Data],[Product ID]:[Unit Price]],4,FALSE)</f>
        <v>35.04</v>
      </c>
      <c r="R398" s="14">
        <f>VLOOKUP(Sales[[#This Row],[Product ID]],Products[[#Headers],[#Data]],5,FALSE)</f>
        <v>26</v>
      </c>
      <c r="S398" s="13">
        <f>Sales[[#This Row],[Quantity]]*Sales[[#This Row],[Unit Price]]</f>
        <v>385.44</v>
      </c>
      <c r="T398" s="14">
        <f>Sales[[#This Row],[Quantity]]*Sales[[#This Row],[Unit Cost]]</f>
        <v>286</v>
      </c>
      <c r="U398" s="13">
        <f>Sales[[#This Row],[Total Sales]]-Sales[[#This Row],[Total Cost]]</f>
        <v>99.44</v>
      </c>
    </row>
    <row r="399" spans="1:21" x14ac:dyDescent="0.25">
      <c r="A399" t="s">
        <v>407</v>
      </c>
      <c r="B399" s="2">
        <v>44309</v>
      </c>
      <c r="C399" s="2" t="str">
        <f t="shared" si="12"/>
        <v>Friday</v>
      </c>
      <c r="D399" s="2" t="str">
        <f t="shared" si="13"/>
        <v>April</v>
      </c>
      <c r="E399" s="3">
        <v>0.27734305000210058</v>
      </c>
      <c r="F399" t="s">
        <v>2059</v>
      </c>
      <c r="G399" t="s">
        <v>2271</v>
      </c>
      <c r="H399" t="s">
        <v>1010</v>
      </c>
      <c r="I399" s="1" t="s">
        <v>2660</v>
      </c>
      <c r="J399" s="1" t="s">
        <v>2660</v>
      </c>
      <c r="K399" s="1" t="s">
        <v>2538</v>
      </c>
      <c r="L399" s="1" t="s">
        <v>1014</v>
      </c>
      <c r="M399">
        <v>12167</v>
      </c>
      <c r="N399">
        <v>84</v>
      </c>
      <c r="O399" s="1" t="str">
        <f>VLOOKUP(Sales[[#This Row],[Product ID]],Products[[#Headers],[#Data],[Product ID]:[Product Name]],2,FALSE)</f>
        <v>Alisteride Pemidizem</v>
      </c>
      <c r="P399" s="1" t="str">
        <f>VLOOKUP(Sales[[#This Row],[Product ID]],Products[[#Headers],[#Data],[Product ID]:[Category]],3,)</f>
        <v>Antiseptics</v>
      </c>
      <c r="Q399" s="13">
        <f>VLOOKUP(Sales[[#This Row],[Product ID]],Products[[#Headers],[#Data],[Product ID]:[Unit Price]],4,FALSE)</f>
        <v>96.58</v>
      </c>
      <c r="R399" s="14">
        <f>VLOOKUP(Sales[[#This Row],[Product ID]],Products[[#Headers],[#Data]],5,FALSE)</f>
        <v>62</v>
      </c>
      <c r="S399" s="13">
        <f>Sales[[#This Row],[Quantity]]*Sales[[#This Row],[Unit Price]]</f>
        <v>8112.72</v>
      </c>
      <c r="T399" s="14">
        <f>Sales[[#This Row],[Quantity]]*Sales[[#This Row],[Unit Cost]]</f>
        <v>5208</v>
      </c>
      <c r="U399" s="13">
        <f>Sales[[#This Row],[Total Sales]]-Sales[[#This Row],[Total Cost]]</f>
        <v>2904.7200000000003</v>
      </c>
    </row>
    <row r="400" spans="1:21" x14ac:dyDescent="0.25">
      <c r="A400" t="s">
        <v>408</v>
      </c>
      <c r="B400" s="2">
        <v>44188</v>
      </c>
      <c r="C400" s="2" t="str">
        <f t="shared" si="12"/>
        <v>Wednesday</v>
      </c>
      <c r="D400" s="2" t="str">
        <f t="shared" si="13"/>
        <v>December</v>
      </c>
      <c r="E400" s="3">
        <v>0.53511121337724021</v>
      </c>
      <c r="F400" t="s">
        <v>2194</v>
      </c>
      <c r="G400" t="s">
        <v>2406</v>
      </c>
      <c r="H400" t="s">
        <v>1010</v>
      </c>
      <c r="I400" s="1" t="s">
        <v>2605</v>
      </c>
      <c r="J400" s="1" t="s">
        <v>2605</v>
      </c>
      <c r="K400" s="1" t="s">
        <v>2549</v>
      </c>
      <c r="L400" s="1" t="s">
        <v>1012</v>
      </c>
      <c r="M400">
        <v>13045</v>
      </c>
      <c r="N400">
        <v>27</v>
      </c>
      <c r="O400" s="1" t="str">
        <f>VLOOKUP(Sales[[#This Row],[Product ID]],Products[[#Headers],[#Data],[Product ID]:[Product Name]],2,FALSE)</f>
        <v>Newell 335</v>
      </c>
      <c r="P400" s="1" t="str">
        <f>VLOOKUP(Sales[[#This Row],[Product ID]],Products[[#Headers],[#Data],[Product ID]:[Category]],3,)</f>
        <v>Office Supplies</v>
      </c>
      <c r="Q400" s="13">
        <f>VLOOKUP(Sales[[#This Row],[Product ID]],Products[[#Headers],[#Data],[Product ID]:[Unit Price]],4,FALSE)</f>
        <v>56.13</v>
      </c>
      <c r="R400" s="14">
        <f>VLOOKUP(Sales[[#This Row],[Product ID]],Products[[#Headers],[#Data]],5,FALSE)</f>
        <v>30</v>
      </c>
      <c r="S400" s="13">
        <f>Sales[[#This Row],[Quantity]]*Sales[[#This Row],[Unit Price]]</f>
        <v>1515.51</v>
      </c>
      <c r="T400" s="14">
        <f>Sales[[#This Row],[Quantity]]*Sales[[#This Row],[Unit Cost]]</f>
        <v>810</v>
      </c>
      <c r="U400" s="13">
        <f>Sales[[#This Row],[Total Sales]]-Sales[[#This Row],[Total Cost]]</f>
        <v>705.51</v>
      </c>
    </row>
    <row r="401" spans="1:21" x14ac:dyDescent="0.25">
      <c r="A401" t="s">
        <v>409</v>
      </c>
      <c r="B401" s="2">
        <v>44037</v>
      </c>
      <c r="C401" s="2" t="str">
        <f t="shared" si="12"/>
        <v>Saturday</v>
      </c>
      <c r="D401" s="2" t="str">
        <f t="shared" si="13"/>
        <v>July</v>
      </c>
      <c r="E401" s="3">
        <v>3.8017697570790987E-2</v>
      </c>
      <c r="F401" t="s">
        <v>2118</v>
      </c>
      <c r="G401" t="s">
        <v>2330</v>
      </c>
      <c r="H401" t="s">
        <v>1011</v>
      </c>
      <c r="I401" s="1" t="s">
        <v>2601</v>
      </c>
      <c r="J401" s="1" t="s">
        <v>2601</v>
      </c>
      <c r="K401" s="1" t="s">
        <v>2549</v>
      </c>
      <c r="L401" s="1" t="s">
        <v>1012</v>
      </c>
      <c r="M401">
        <v>12686</v>
      </c>
      <c r="N401">
        <v>32</v>
      </c>
      <c r="O401" s="1" t="str">
        <f>VLOOKUP(Sales[[#This Row],[Product ID]],Products[[#Headers],[#Data],[Product ID]:[Product Name]],2,FALSE)</f>
        <v>Square Credit Card Reader, 4 1/2" x 4 1/2" x 1", White</v>
      </c>
      <c r="P401" s="1" t="str">
        <f>VLOOKUP(Sales[[#This Row],[Product ID]],Products[[#Headers],[#Data],[Product ID]:[Category]],3,)</f>
        <v>Technology</v>
      </c>
      <c r="Q401" s="13">
        <f>VLOOKUP(Sales[[#This Row],[Product ID]],Products[[#Headers],[#Data],[Product ID]:[Unit Price]],4,FALSE)</f>
        <v>58.24</v>
      </c>
      <c r="R401" s="14">
        <f>VLOOKUP(Sales[[#This Row],[Product ID]],Products[[#Headers],[#Data]],5,FALSE)</f>
        <v>46</v>
      </c>
      <c r="S401" s="13">
        <f>Sales[[#This Row],[Quantity]]*Sales[[#This Row],[Unit Price]]</f>
        <v>1863.68</v>
      </c>
      <c r="T401" s="14">
        <f>Sales[[#This Row],[Quantity]]*Sales[[#This Row],[Unit Cost]]</f>
        <v>1472</v>
      </c>
      <c r="U401" s="13">
        <f>Sales[[#This Row],[Total Sales]]-Sales[[#This Row],[Total Cost]]</f>
        <v>391.68000000000006</v>
      </c>
    </row>
    <row r="402" spans="1:21" x14ac:dyDescent="0.25">
      <c r="A402" t="s">
        <v>410</v>
      </c>
      <c r="B402" s="2">
        <v>44093</v>
      </c>
      <c r="C402" s="2" t="str">
        <f t="shared" si="12"/>
        <v>Saturday</v>
      </c>
      <c r="D402" s="2" t="str">
        <f t="shared" si="13"/>
        <v>September</v>
      </c>
      <c r="E402" s="3">
        <v>9.9779877649515014E-2</v>
      </c>
      <c r="F402" t="s">
        <v>2170</v>
      </c>
      <c r="G402" t="s">
        <v>2382</v>
      </c>
      <c r="H402" t="s">
        <v>1010</v>
      </c>
      <c r="I402" s="1" t="s">
        <v>2619</v>
      </c>
      <c r="J402" s="1" t="s">
        <v>2619</v>
      </c>
      <c r="K402" s="1" t="s">
        <v>2549</v>
      </c>
      <c r="L402" s="1" t="s">
        <v>1012</v>
      </c>
      <c r="M402">
        <v>12195</v>
      </c>
      <c r="N402">
        <v>42</v>
      </c>
      <c r="O402" s="1" t="str">
        <f>VLOOKUP(Sales[[#This Row],[Product ID]],Products[[#Headers],[#Data],[Product ID]:[Product Name]],2,FALSE)</f>
        <v>Betanem</v>
      </c>
      <c r="P402" s="1" t="str">
        <f>VLOOKUP(Sales[[#This Row],[Product ID]],Products[[#Headers],[#Data],[Product ID]:[Category]],3,)</f>
        <v>Analgesics</v>
      </c>
      <c r="Q402" s="13">
        <f>VLOOKUP(Sales[[#This Row],[Product ID]],Products[[#Headers],[#Data],[Product ID]:[Unit Price]],4,FALSE)</f>
        <v>55.73</v>
      </c>
      <c r="R402" s="14">
        <f>VLOOKUP(Sales[[#This Row],[Product ID]],Products[[#Headers],[#Data]],5,FALSE)</f>
        <v>28</v>
      </c>
      <c r="S402" s="13">
        <f>Sales[[#This Row],[Quantity]]*Sales[[#This Row],[Unit Price]]</f>
        <v>2340.66</v>
      </c>
      <c r="T402" s="14">
        <f>Sales[[#This Row],[Quantity]]*Sales[[#This Row],[Unit Cost]]</f>
        <v>1176</v>
      </c>
      <c r="U402" s="13">
        <f>Sales[[#This Row],[Total Sales]]-Sales[[#This Row],[Total Cost]]</f>
        <v>1164.6599999999999</v>
      </c>
    </row>
    <row r="403" spans="1:21" x14ac:dyDescent="0.25">
      <c r="A403" t="s">
        <v>411</v>
      </c>
      <c r="B403" s="2">
        <v>44335</v>
      </c>
      <c r="C403" s="2" t="str">
        <f t="shared" si="12"/>
        <v>Wednesday</v>
      </c>
      <c r="D403" s="2" t="str">
        <f t="shared" si="13"/>
        <v>May</v>
      </c>
      <c r="E403" s="3">
        <v>0.91783563591770356</v>
      </c>
      <c r="F403" t="s">
        <v>2035</v>
      </c>
      <c r="G403" t="s">
        <v>2247</v>
      </c>
      <c r="H403" t="s">
        <v>1010</v>
      </c>
      <c r="I403" s="1" t="s">
        <v>2661</v>
      </c>
      <c r="J403" s="1" t="s">
        <v>2661</v>
      </c>
      <c r="K403" s="1" t="s">
        <v>2549</v>
      </c>
      <c r="L403" s="1" t="s">
        <v>1012</v>
      </c>
      <c r="M403">
        <v>12530</v>
      </c>
      <c r="N403">
        <v>22</v>
      </c>
      <c r="O403" s="1" t="str">
        <f>VLOOKUP(Sales[[#This Row],[Product ID]],Products[[#Headers],[#Data],[Product ID]:[Product Name]],2,FALSE)</f>
        <v>Lexmark MX611dhe Monochrome Laser Printer</v>
      </c>
      <c r="P403" s="1" t="str">
        <f>VLOOKUP(Sales[[#This Row],[Product ID]],Products[[#Headers],[#Data],[Product ID]:[Category]],3,)</f>
        <v>Technology</v>
      </c>
      <c r="Q403" s="13">
        <f>VLOOKUP(Sales[[#This Row],[Product ID]],Products[[#Headers],[#Data],[Product ID]:[Unit Price]],4,FALSE)</f>
        <v>54.27</v>
      </c>
      <c r="R403" s="14">
        <f>VLOOKUP(Sales[[#This Row],[Product ID]],Products[[#Headers],[#Data]],5,FALSE)</f>
        <v>21</v>
      </c>
      <c r="S403" s="13">
        <f>Sales[[#This Row],[Quantity]]*Sales[[#This Row],[Unit Price]]</f>
        <v>1193.94</v>
      </c>
      <c r="T403" s="14">
        <f>Sales[[#This Row],[Quantity]]*Sales[[#This Row],[Unit Cost]]</f>
        <v>462</v>
      </c>
      <c r="U403" s="13">
        <f>Sales[[#This Row],[Total Sales]]-Sales[[#This Row],[Total Cost]]</f>
        <v>731.94</v>
      </c>
    </row>
    <row r="404" spans="1:21" x14ac:dyDescent="0.25">
      <c r="A404" t="s">
        <v>412</v>
      </c>
      <c r="B404" s="2">
        <v>44325</v>
      </c>
      <c r="C404" s="2" t="str">
        <f t="shared" si="12"/>
        <v>Sunday</v>
      </c>
      <c r="D404" s="2" t="str">
        <f t="shared" si="13"/>
        <v>May</v>
      </c>
      <c r="E404" s="3">
        <v>0.61874863635171584</v>
      </c>
      <c r="F404" t="s">
        <v>2195</v>
      </c>
      <c r="G404" t="s">
        <v>2407</v>
      </c>
      <c r="H404" t="s">
        <v>1011</v>
      </c>
      <c r="I404" s="1" t="s">
        <v>2662</v>
      </c>
      <c r="J404" s="1" t="s">
        <v>2662</v>
      </c>
      <c r="K404" s="1" t="s">
        <v>2549</v>
      </c>
      <c r="L404" s="1" t="s">
        <v>1012</v>
      </c>
      <c r="M404">
        <v>12523</v>
      </c>
      <c r="N404">
        <v>68</v>
      </c>
      <c r="O404" s="1" t="str">
        <f>VLOOKUP(Sales[[#This Row],[Product ID]],Products[[#Headers],[#Data],[Product ID]:[Product Name]],2,FALSE)</f>
        <v>Avery 519</v>
      </c>
      <c r="P404" s="1" t="str">
        <f>VLOOKUP(Sales[[#This Row],[Product ID]],Products[[#Headers],[#Data],[Product ID]:[Category]],3,)</f>
        <v>Office Supplies</v>
      </c>
      <c r="Q404" s="13">
        <f>VLOOKUP(Sales[[#This Row],[Product ID]],Products[[#Headers],[#Data],[Product ID]:[Unit Price]],4,FALSE)</f>
        <v>18.22</v>
      </c>
      <c r="R404" s="14">
        <f>VLOOKUP(Sales[[#This Row],[Product ID]],Products[[#Headers],[#Data]],5,FALSE)</f>
        <v>6</v>
      </c>
      <c r="S404" s="13">
        <f>Sales[[#This Row],[Quantity]]*Sales[[#This Row],[Unit Price]]</f>
        <v>1238.96</v>
      </c>
      <c r="T404" s="14">
        <f>Sales[[#This Row],[Quantity]]*Sales[[#This Row],[Unit Cost]]</f>
        <v>408</v>
      </c>
      <c r="U404" s="13">
        <f>Sales[[#This Row],[Total Sales]]-Sales[[#This Row],[Total Cost]]</f>
        <v>830.96</v>
      </c>
    </row>
    <row r="405" spans="1:21" x14ac:dyDescent="0.25">
      <c r="A405" t="s">
        <v>413</v>
      </c>
      <c r="B405" s="2">
        <v>44051</v>
      </c>
      <c r="C405" s="2" t="str">
        <f t="shared" si="12"/>
        <v>Saturday</v>
      </c>
      <c r="D405" s="2" t="str">
        <f t="shared" si="13"/>
        <v>August</v>
      </c>
      <c r="E405" s="3">
        <v>2.5889372457082227E-2</v>
      </c>
      <c r="F405" t="s">
        <v>2056</v>
      </c>
      <c r="G405" t="s">
        <v>2268</v>
      </c>
      <c r="H405" t="s">
        <v>1010</v>
      </c>
      <c r="I405" s="1" t="s">
        <v>2597</v>
      </c>
      <c r="J405" s="1" t="s">
        <v>2597</v>
      </c>
      <c r="K405" s="1" t="s">
        <v>2549</v>
      </c>
      <c r="L405" s="1" t="s">
        <v>1013</v>
      </c>
      <c r="M405">
        <v>12349</v>
      </c>
      <c r="N405">
        <v>87</v>
      </c>
      <c r="O405" s="1" t="str">
        <f>VLOOKUP(Sales[[#This Row],[Product ID]],Products[[#Headers],[#Data],[Product ID]:[Product Name]],2,FALSE)</f>
        <v>Thalilamide</v>
      </c>
      <c r="P405" s="1" t="str">
        <f>VLOOKUP(Sales[[#This Row],[Product ID]],Products[[#Headers],[#Data],[Product ID]:[Category]],3,)</f>
        <v>Antibiotics</v>
      </c>
      <c r="Q405" s="13">
        <f>VLOOKUP(Sales[[#This Row],[Product ID]],Products[[#Headers],[#Data],[Product ID]:[Unit Price]],4,FALSE)</f>
        <v>18.28</v>
      </c>
      <c r="R405" s="14">
        <f>VLOOKUP(Sales[[#This Row],[Product ID]],Products[[#Headers],[#Data]],5,FALSE)</f>
        <v>15</v>
      </c>
      <c r="S405" s="13">
        <f>Sales[[#This Row],[Quantity]]*Sales[[#This Row],[Unit Price]]</f>
        <v>1590.3600000000001</v>
      </c>
      <c r="T405" s="14">
        <f>Sales[[#This Row],[Quantity]]*Sales[[#This Row],[Unit Cost]]</f>
        <v>1305</v>
      </c>
      <c r="U405" s="13">
        <f>Sales[[#This Row],[Total Sales]]-Sales[[#This Row],[Total Cost]]</f>
        <v>285.36000000000013</v>
      </c>
    </row>
    <row r="406" spans="1:21" x14ac:dyDescent="0.25">
      <c r="A406" t="s">
        <v>414</v>
      </c>
      <c r="B406" s="2">
        <v>44005</v>
      </c>
      <c r="C406" s="2" t="str">
        <f t="shared" si="12"/>
        <v>Tuesday</v>
      </c>
      <c r="D406" s="2" t="str">
        <f t="shared" si="13"/>
        <v>June</v>
      </c>
      <c r="E406" s="3">
        <v>0.54076374834406504</v>
      </c>
      <c r="F406" t="s">
        <v>2187</v>
      </c>
      <c r="G406" t="s">
        <v>2399</v>
      </c>
      <c r="H406" t="s">
        <v>1010</v>
      </c>
      <c r="I406" s="1" t="s">
        <v>2599</v>
      </c>
      <c r="J406" s="1" t="s">
        <v>2599</v>
      </c>
      <c r="K406" s="1" t="s">
        <v>2549</v>
      </c>
      <c r="L406" s="1" t="s">
        <v>1012</v>
      </c>
      <c r="M406">
        <v>12159</v>
      </c>
      <c r="N406">
        <v>13</v>
      </c>
      <c r="O406" s="1" t="str">
        <f>VLOOKUP(Sales[[#This Row],[Product ID]],Products[[#Headers],[#Data],[Product ID]:[Product Name]],2,FALSE)</f>
        <v>Alarudin Azarolac</v>
      </c>
      <c r="P406" s="1" t="str">
        <f>VLOOKUP(Sales[[#This Row],[Product ID]],Products[[#Headers],[#Data],[Product ID]:[Category]],3,)</f>
        <v>Mood Stabilizers</v>
      </c>
      <c r="Q406" s="13">
        <f>VLOOKUP(Sales[[#This Row],[Product ID]],Products[[#Headers],[#Data],[Product ID]:[Unit Price]],4,FALSE)</f>
        <v>52.59</v>
      </c>
      <c r="R406" s="14">
        <f>VLOOKUP(Sales[[#This Row],[Product ID]],Products[[#Headers],[#Data]],5,FALSE)</f>
        <v>35</v>
      </c>
      <c r="S406" s="13">
        <f>Sales[[#This Row],[Quantity]]*Sales[[#This Row],[Unit Price]]</f>
        <v>683.67000000000007</v>
      </c>
      <c r="T406" s="14">
        <f>Sales[[#This Row],[Quantity]]*Sales[[#This Row],[Unit Cost]]</f>
        <v>455</v>
      </c>
      <c r="U406" s="13">
        <f>Sales[[#This Row],[Total Sales]]-Sales[[#This Row],[Total Cost]]</f>
        <v>228.67000000000007</v>
      </c>
    </row>
    <row r="407" spans="1:21" x14ac:dyDescent="0.25">
      <c r="A407" t="s">
        <v>415</v>
      </c>
      <c r="B407" s="2">
        <v>44291</v>
      </c>
      <c r="C407" s="2" t="str">
        <f t="shared" si="12"/>
        <v>Monday</v>
      </c>
      <c r="D407" s="2" t="str">
        <f t="shared" si="13"/>
        <v>April</v>
      </c>
      <c r="E407" s="3">
        <v>0.49898196866347766</v>
      </c>
      <c r="F407" t="s">
        <v>2091</v>
      </c>
      <c r="G407" t="s">
        <v>2303</v>
      </c>
      <c r="H407" t="s">
        <v>1010</v>
      </c>
      <c r="I407" s="1" t="s">
        <v>2647</v>
      </c>
      <c r="J407" s="1" t="s">
        <v>2647</v>
      </c>
      <c r="K407" s="1" t="s">
        <v>2549</v>
      </c>
      <c r="L407" s="1" t="s">
        <v>1012</v>
      </c>
      <c r="M407">
        <v>12979</v>
      </c>
      <c r="N407">
        <v>60</v>
      </c>
      <c r="O407" s="1" t="str">
        <f>VLOOKUP(Sales[[#This Row],[Product ID]],Products[[#Headers],[#Data],[Product ID]:[Product Name]],2,FALSE)</f>
        <v>Acco Translucent Poly Ring Binders</v>
      </c>
      <c r="P407" s="1" t="str">
        <f>VLOOKUP(Sales[[#This Row],[Product ID]],Products[[#Headers],[#Data],[Product ID]:[Category]],3,)</f>
        <v>Office Supplies</v>
      </c>
      <c r="Q407" s="13">
        <f>VLOOKUP(Sales[[#This Row],[Product ID]],Products[[#Headers],[#Data],[Product ID]:[Unit Price]],4,FALSE)</f>
        <v>93.78</v>
      </c>
      <c r="R407" s="14">
        <f>VLOOKUP(Sales[[#This Row],[Product ID]],Products[[#Headers],[#Data]],5,FALSE)</f>
        <v>63</v>
      </c>
      <c r="S407" s="13">
        <f>Sales[[#This Row],[Quantity]]*Sales[[#This Row],[Unit Price]]</f>
        <v>5626.8</v>
      </c>
      <c r="T407" s="14">
        <f>Sales[[#This Row],[Quantity]]*Sales[[#This Row],[Unit Cost]]</f>
        <v>3780</v>
      </c>
      <c r="U407" s="13">
        <f>Sales[[#This Row],[Total Sales]]-Sales[[#This Row],[Total Cost]]</f>
        <v>1846.8000000000002</v>
      </c>
    </row>
    <row r="408" spans="1:21" x14ac:dyDescent="0.25">
      <c r="A408" t="s">
        <v>416</v>
      </c>
      <c r="B408" s="2">
        <v>44015</v>
      </c>
      <c r="C408" s="2" t="str">
        <f t="shared" si="12"/>
        <v>Friday</v>
      </c>
      <c r="D408" s="2" t="str">
        <f t="shared" si="13"/>
        <v>July</v>
      </c>
      <c r="E408" s="3">
        <v>0.70776587562973825</v>
      </c>
      <c r="F408" t="s">
        <v>2095</v>
      </c>
      <c r="G408" t="s">
        <v>2307</v>
      </c>
      <c r="H408" t="s">
        <v>1010</v>
      </c>
      <c r="I408" s="1" t="s">
        <v>2558</v>
      </c>
      <c r="J408" s="1" t="s">
        <v>2558</v>
      </c>
      <c r="K408" s="1" t="s">
        <v>2549</v>
      </c>
      <c r="L408" s="1" t="s">
        <v>1012</v>
      </c>
      <c r="M408">
        <v>12666</v>
      </c>
      <c r="N408">
        <v>12</v>
      </c>
      <c r="O408" s="1" t="str">
        <f>VLOOKUP(Sales[[#This Row],[Product ID]],Products[[#Headers],[#Data],[Product ID]:[Product Name]],2,FALSE)</f>
        <v>Canon imageCLASS MF7460 Monochrome Digital Laser Multifunction Copier</v>
      </c>
      <c r="P408" s="1" t="str">
        <f>VLOOKUP(Sales[[#This Row],[Product ID]],Products[[#Headers],[#Data],[Product ID]:[Category]],3,)</f>
        <v>Technology</v>
      </c>
      <c r="Q408" s="13">
        <f>VLOOKUP(Sales[[#This Row],[Product ID]],Products[[#Headers],[#Data],[Product ID]:[Unit Price]],4,FALSE)</f>
        <v>22.95</v>
      </c>
      <c r="R408" s="14">
        <f>VLOOKUP(Sales[[#This Row],[Product ID]],Products[[#Headers],[#Data]],5,FALSE)</f>
        <v>9</v>
      </c>
      <c r="S408" s="13">
        <f>Sales[[#This Row],[Quantity]]*Sales[[#This Row],[Unit Price]]</f>
        <v>275.39999999999998</v>
      </c>
      <c r="T408" s="14">
        <f>Sales[[#This Row],[Quantity]]*Sales[[#This Row],[Unit Cost]]</f>
        <v>108</v>
      </c>
      <c r="U408" s="13">
        <f>Sales[[#This Row],[Total Sales]]-Sales[[#This Row],[Total Cost]]</f>
        <v>167.39999999999998</v>
      </c>
    </row>
    <row r="409" spans="1:21" x14ac:dyDescent="0.25">
      <c r="A409" t="s">
        <v>417</v>
      </c>
      <c r="B409" s="2">
        <v>44342</v>
      </c>
      <c r="C409" s="2" t="str">
        <f t="shared" si="12"/>
        <v>Wednesday</v>
      </c>
      <c r="D409" s="2" t="str">
        <f t="shared" si="13"/>
        <v>May</v>
      </c>
      <c r="E409" s="3">
        <v>0.72956520055267515</v>
      </c>
      <c r="F409" t="s">
        <v>2196</v>
      </c>
      <c r="G409" t="s">
        <v>2408</v>
      </c>
      <c r="H409" t="s">
        <v>1011</v>
      </c>
      <c r="I409" s="1" t="s">
        <v>2585</v>
      </c>
      <c r="J409" s="1" t="s">
        <v>2585</v>
      </c>
      <c r="K409" s="1" t="s">
        <v>2549</v>
      </c>
      <c r="L409" s="1" t="s">
        <v>1012</v>
      </c>
      <c r="M409">
        <v>12519</v>
      </c>
      <c r="N409">
        <v>87</v>
      </c>
      <c r="O409" s="1" t="str">
        <f>VLOOKUP(Sales[[#This Row],[Product ID]],Products[[#Headers],[#Data],[Product ID]:[Product Name]],2,FALSE)</f>
        <v>Southworth 25% Cotton Antique Laid Paper &amp; Envelopes</v>
      </c>
      <c r="P409" s="1" t="str">
        <f>VLOOKUP(Sales[[#This Row],[Product ID]],Products[[#Headers],[#Data],[Product ID]:[Category]],3,)</f>
        <v>Office Supplies</v>
      </c>
      <c r="Q409" s="13">
        <f>VLOOKUP(Sales[[#This Row],[Product ID]],Products[[#Headers],[#Data],[Product ID]:[Unit Price]],4,FALSE)</f>
        <v>75.819999999999993</v>
      </c>
      <c r="R409" s="14">
        <f>VLOOKUP(Sales[[#This Row],[Product ID]],Products[[#Headers],[#Data]],5,FALSE)</f>
        <v>69</v>
      </c>
      <c r="S409" s="13">
        <f>Sales[[#This Row],[Quantity]]*Sales[[#This Row],[Unit Price]]</f>
        <v>6596.3399999999992</v>
      </c>
      <c r="T409" s="14">
        <f>Sales[[#This Row],[Quantity]]*Sales[[#This Row],[Unit Cost]]</f>
        <v>6003</v>
      </c>
      <c r="U409" s="13">
        <f>Sales[[#This Row],[Total Sales]]-Sales[[#This Row],[Total Cost]]</f>
        <v>593.33999999999924</v>
      </c>
    </row>
    <row r="410" spans="1:21" x14ac:dyDescent="0.25">
      <c r="A410" t="s">
        <v>418</v>
      </c>
      <c r="B410" s="2">
        <v>44175</v>
      </c>
      <c r="C410" s="2" t="str">
        <f t="shared" si="12"/>
        <v>Thursday</v>
      </c>
      <c r="D410" s="2" t="str">
        <f t="shared" si="13"/>
        <v>December</v>
      </c>
      <c r="E410" s="3">
        <v>0.64000289608925154</v>
      </c>
      <c r="F410" t="s">
        <v>2138</v>
      </c>
      <c r="G410" t="s">
        <v>2350</v>
      </c>
      <c r="H410" t="s">
        <v>1010</v>
      </c>
      <c r="I410" s="1" t="s">
        <v>2663</v>
      </c>
      <c r="J410" s="1" t="s">
        <v>2663</v>
      </c>
      <c r="K410" s="1" t="s">
        <v>2549</v>
      </c>
      <c r="L410" s="1" t="s">
        <v>1012</v>
      </c>
      <c r="M410">
        <v>12974</v>
      </c>
      <c r="N410">
        <v>22</v>
      </c>
      <c r="O410" s="1" t="str">
        <f>VLOOKUP(Sales[[#This Row],[Product ID]],Products[[#Headers],[#Data],[Product ID]:[Product Name]],2,FALSE)</f>
        <v>Xerox 1964</v>
      </c>
      <c r="P410" s="1" t="str">
        <f>VLOOKUP(Sales[[#This Row],[Product ID]],Products[[#Headers],[#Data],[Product ID]:[Category]],3,)</f>
        <v>Office Supplies</v>
      </c>
      <c r="Q410" s="13">
        <f>VLOOKUP(Sales[[#This Row],[Product ID]],Products[[#Headers],[#Data],[Product ID]:[Unit Price]],4,FALSE)</f>
        <v>51.94</v>
      </c>
      <c r="R410" s="14">
        <f>VLOOKUP(Sales[[#This Row],[Product ID]],Products[[#Headers],[#Data]],5,FALSE)</f>
        <v>45</v>
      </c>
      <c r="S410" s="13">
        <f>Sales[[#This Row],[Quantity]]*Sales[[#This Row],[Unit Price]]</f>
        <v>1142.6799999999998</v>
      </c>
      <c r="T410" s="14">
        <f>Sales[[#This Row],[Quantity]]*Sales[[#This Row],[Unit Cost]]</f>
        <v>990</v>
      </c>
      <c r="U410" s="13">
        <f>Sales[[#This Row],[Total Sales]]-Sales[[#This Row],[Total Cost]]</f>
        <v>152.67999999999984</v>
      </c>
    </row>
    <row r="411" spans="1:21" x14ac:dyDescent="0.25">
      <c r="A411" t="s">
        <v>419</v>
      </c>
      <c r="B411" s="2">
        <v>44361</v>
      </c>
      <c r="C411" s="2" t="str">
        <f t="shared" si="12"/>
        <v>Monday</v>
      </c>
      <c r="D411" s="2" t="str">
        <f t="shared" si="13"/>
        <v>June</v>
      </c>
      <c r="E411" s="3">
        <v>0.64069406795637263</v>
      </c>
      <c r="F411" t="s">
        <v>2047</v>
      </c>
      <c r="G411" t="s">
        <v>2259</v>
      </c>
      <c r="H411" t="s">
        <v>1011</v>
      </c>
      <c r="I411" s="1" t="s">
        <v>2605</v>
      </c>
      <c r="J411" s="1" t="s">
        <v>2605</v>
      </c>
      <c r="K411" s="1" t="s">
        <v>2549</v>
      </c>
      <c r="L411" s="1" t="s">
        <v>1012</v>
      </c>
      <c r="M411">
        <v>12560</v>
      </c>
      <c r="N411">
        <v>36</v>
      </c>
      <c r="O411" s="1" t="str">
        <f>VLOOKUP(Sales[[#This Row],[Product ID]],Products[[#Headers],[#Data],[Product ID]:[Product Name]],2,FALSE)</f>
        <v>Pressboard Covers with Storage Hooks, 9 1/2" x 11", Light Blue</v>
      </c>
      <c r="P411" s="1" t="str">
        <f>VLOOKUP(Sales[[#This Row],[Product ID]],Products[[#Headers],[#Data],[Product ID]:[Category]],3,)</f>
        <v>Office Supplies</v>
      </c>
      <c r="Q411" s="13">
        <f>VLOOKUP(Sales[[#This Row],[Product ID]],Products[[#Headers],[#Data],[Product ID]:[Unit Price]],4,FALSE)</f>
        <v>53.17</v>
      </c>
      <c r="R411" s="14">
        <f>VLOOKUP(Sales[[#This Row],[Product ID]],Products[[#Headers],[#Data]],5,FALSE)</f>
        <v>41</v>
      </c>
      <c r="S411" s="13">
        <f>Sales[[#This Row],[Quantity]]*Sales[[#This Row],[Unit Price]]</f>
        <v>1914.1200000000001</v>
      </c>
      <c r="T411" s="14">
        <f>Sales[[#This Row],[Quantity]]*Sales[[#This Row],[Unit Cost]]</f>
        <v>1476</v>
      </c>
      <c r="U411" s="13">
        <f>Sales[[#This Row],[Total Sales]]-Sales[[#This Row],[Total Cost]]</f>
        <v>438.12000000000012</v>
      </c>
    </row>
    <row r="412" spans="1:21" x14ac:dyDescent="0.25">
      <c r="A412" t="s">
        <v>420</v>
      </c>
      <c r="B412" s="2">
        <v>44209</v>
      </c>
      <c r="C412" s="2" t="str">
        <f t="shared" si="12"/>
        <v>Wednesday</v>
      </c>
      <c r="D412" s="2" t="str">
        <f t="shared" si="13"/>
        <v>January</v>
      </c>
      <c r="E412" s="3">
        <v>0.97414679426861162</v>
      </c>
      <c r="F412" t="s">
        <v>2116</v>
      </c>
      <c r="G412" t="s">
        <v>2328</v>
      </c>
      <c r="H412" t="s">
        <v>1010</v>
      </c>
      <c r="I412" s="1" t="s">
        <v>2641</v>
      </c>
      <c r="J412" s="1" t="s">
        <v>2641</v>
      </c>
      <c r="K412" s="1" t="s">
        <v>2549</v>
      </c>
      <c r="L412" s="1" t="s">
        <v>1012</v>
      </c>
      <c r="M412">
        <v>12759</v>
      </c>
      <c r="N412">
        <v>100</v>
      </c>
      <c r="O412" s="1" t="str">
        <f>VLOOKUP(Sales[[#This Row],[Product ID]],Products[[#Headers],[#Data],[Product ID]:[Product Name]],2,FALSE)</f>
        <v>Letter Size Cart</v>
      </c>
      <c r="P412" s="1" t="str">
        <f>VLOOKUP(Sales[[#This Row],[Product ID]],Products[[#Headers],[#Data],[Product ID]:[Category]],3,)</f>
        <v>Office Supplies</v>
      </c>
      <c r="Q412" s="13">
        <f>VLOOKUP(Sales[[#This Row],[Product ID]],Products[[#Headers],[#Data],[Product ID]:[Unit Price]],4,FALSE)</f>
        <v>78.88</v>
      </c>
      <c r="R412" s="14">
        <f>VLOOKUP(Sales[[#This Row],[Product ID]],Products[[#Headers],[#Data]],5,FALSE)</f>
        <v>61</v>
      </c>
      <c r="S412" s="13">
        <f>Sales[[#This Row],[Quantity]]*Sales[[#This Row],[Unit Price]]</f>
        <v>7888</v>
      </c>
      <c r="T412" s="14">
        <f>Sales[[#This Row],[Quantity]]*Sales[[#This Row],[Unit Cost]]</f>
        <v>6100</v>
      </c>
      <c r="U412" s="13">
        <f>Sales[[#This Row],[Total Sales]]-Sales[[#This Row],[Total Cost]]</f>
        <v>1788</v>
      </c>
    </row>
    <row r="413" spans="1:21" x14ac:dyDescent="0.25">
      <c r="A413" t="s">
        <v>421</v>
      </c>
      <c r="B413" s="2">
        <v>44155</v>
      </c>
      <c r="C413" s="2" t="str">
        <f t="shared" si="12"/>
        <v>Friday</v>
      </c>
      <c r="D413" s="2" t="str">
        <f t="shared" si="13"/>
        <v>November</v>
      </c>
      <c r="E413" s="3">
        <v>0.95744538785908351</v>
      </c>
      <c r="F413" t="s">
        <v>2134</v>
      </c>
      <c r="G413" t="s">
        <v>2346</v>
      </c>
      <c r="H413" t="s">
        <v>1011</v>
      </c>
      <c r="I413" s="1" t="s">
        <v>2664</v>
      </c>
      <c r="J413" s="1" t="s">
        <v>2664</v>
      </c>
      <c r="K413" s="1" t="s">
        <v>2549</v>
      </c>
      <c r="L413" s="1" t="s">
        <v>1012</v>
      </c>
      <c r="M413">
        <v>12617</v>
      </c>
      <c r="N413">
        <v>62</v>
      </c>
      <c r="O413" s="1" t="str">
        <f>VLOOKUP(Sales[[#This Row],[Product ID]],Products[[#Headers],[#Data],[Product ID]:[Product Name]],2,FALSE)</f>
        <v>Bagged Rubber Bands</v>
      </c>
      <c r="P413" s="1" t="str">
        <f>VLOOKUP(Sales[[#This Row],[Product ID]],Products[[#Headers],[#Data],[Product ID]:[Category]],3,)</f>
        <v>Office Supplies</v>
      </c>
      <c r="Q413" s="13">
        <f>VLOOKUP(Sales[[#This Row],[Product ID]],Products[[#Headers],[#Data],[Product ID]:[Unit Price]],4,FALSE)</f>
        <v>60.38</v>
      </c>
      <c r="R413" s="14">
        <f>VLOOKUP(Sales[[#This Row],[Product ID]],Products[[#Headers],[#Data]],5,FALSE)</f>
        <v>53</v>
      </c>
      <c r="S413" s="13">
        <f>Sales[[#This Row],[Quantity]]*Sales[[#This Row],[Unit Price]]</f>
        <v>3743.56</v>
      </c>
      <c r="T413" s="14">
        <f>Sales[[#This Row],[Quantity]]*Sales[[#This Row],[Unit Cost]]</f>
        <v>3286</v>
      </c>
      <c r="U413" s="13">
        <f>Sales[[#This Row],[Total Sales]]-Sales[[#This Row],[Total Cost]]</f>
        <v>457.55999999999995</v>
      </c>
    </row>
    <row r="414" spans="1:21" x14ac:dyDescent="0.25">
      <c r="A414" t="s">
        <v>422</v>
      </c>
      <c r="B414" s="2">
        <v>44205</v>
      </c>
      <c r="C414" s="2" t="str">
        <f t="shared" si="12"/>
        <v>Saturday</v>
      </c>
      <c r="D414" s="2" t="str">
        <f t="shared" si="13"/>
        <v>January</v>
      </c>
      <c r="E414" s="3">
        <v>0.86544895294608193</v>
      </c>
      <c r="F414" t="s">
        <v>2043</v>
      </c>
      <c r="G414" t="s">
        <v>2255</v>
      </c>
      <c r="H414" t="s">
        <v>1011</v>
      </c>
      <c r="I414" s="1" t="s">
        <v>2584</v>
      </c>
      <c r="J414" s="1" t="s">
        <v>2584</v>
      </c>
      <c r="K414" s="1" t="s">
        <v>2549</v>
      </c>
      <c r="L414" s="1" t="s">
        <v>1012</v>
      </c>
      <c r="M414">
        <v>12968</v>
      </c>
      <c r="N414">
        <v>71</v>
      </c>
      <c r="O414" s="1" t="str">
        <f>VLOOKUP(Sales[[#This Row],[Product ID]],Products[[#Headers],[#Data],[Product ID]:[Product Name]],2,FALSE)</f>
        <v>Chromcraft Bull-Nose Wood Oval Conference Tables &amp; Bases</v>
      </c>
      <c r="P414" s="1" t="str">
        <f>VLOOKUP(Sales[[#This Row],[Product ID]],Products[[#Headers],[#Data],[Product ID]:[Category]],3,)</f>
        <v>Furniture</v>
      </c>
      <c r="Q414" s="13">
        <f>VLOOKUP(Sales[[#This Row],[Product ID]],Products[[#Headers],[#Data],[Product ID]:[Unit Price]],4,FALSE)</f>
        <v>40.729999999999997</v>
      </c>
      <c r="R414" s="14">
        <f>VLOOKUP(Sales[[#This Row],[Product ID]],Products[[#Headers],[#Data]],5,FALSE)</f>
        <v>28</v>
      </c>
      <c r="S414" s="13">
        <f>Sales[[#This Row],[Quantity]]*Sales[[#This Row],[Unit Price]]</f>
        <v>2891.83</v>
      </c>
      <c r="T414" s="14">
        <f>Sales[[#This Row],[Quantity]]*Sales[[#This Row],[Unit Cost]]</f>
        <v>1988</v>
      </c>
      <c r="U414" s="13">
        <f>Sales[[#This Row],[Total Sales]]-Sales[[#This Row],[Total Cost]]</f>
        <v>903.82999999999993</v>
      </c>
    </row>
    <row r="415" spans="1:21" x14ac:dyDescent="0.25">
      <c r="A415" t="s">
        <v>423</v>
      </c>
      <c r="B415" s="2">
        <v>44218</v>
      </c>
      <c r="C415" s="2" t="str">
        <f t="shared" si="12"/>
        <v>Friday</v>
      </c>
      <c r="D415" s="2" t="str">
        <f t="shared" si="13"/>
        <v>January</v>
      </c>
      <c r="E415" s="3">
        <v>0.65610449141123728</v>
      </c>
      <c r="F415" t="s">
        <v>2094</v>
      </c>
      <c r="G415" t="s">
        <v>2306</v>
      </c>
      <c r="H415" t="s">
        <v>1011</v>
      </c>
      <c r="I415" s="1" t="s">
        <v>2606</v>
      </c>
      <c r="J415" s="1" t="s">
        <v>2606</v>
      </c>
      <c r="K415" s="1" t="s">
        <v>2549</v>
      </c>
      <c r="L415" s="1" t="s">
        <v>1012</v>
      </c>
      <c r="M415">
        <v>13009</v>
      </c>
      <c r="N415">
        <v>93</v>
      </c>
      <c r="O415" s="1" t="str">
        <f>VLOOKUP(Sales[[#This Row],[Product ID]],Products[[#Headers],[#Data],[Product ID]:[Product Name]],2,FALSE)</f>
        <v>Lifetime Advantage Folding Chairs, 4/Carton</v>
      </c>
      <c r="P415" s="1" t="str">
        <f>VLOOKUP(Sales[[#This Row],[Product ID]],Products[[#Headers],[#Data],[Product ID]:[Category]],3,)</f>
        <v>Furniture</v>
      </c>
      <c r="Q415" s="13">
        <f>VLOOKUP(Sales[[#This Row],[Product ID]],Products[[#Headers],[#Data],[Product ID]:[Unit Price]],4,FALSE)</f>
        <v>65.260000000000005</v>
      </c>
      <c r="R415" s="14">
        <f>VLOOKUP(Sales[[#This Row],[Product ID]],Products[[#Headers],[#Data]],5,FALSE)</f>
        <v>57</v>
      </c>
      <c r="S415" s="13">
        <f>Sales[[#This Row],[Quantity]]*Sales[[#This Row],[Unit Price]]</f>
        <v>6069.18</v>
      </c>
      <c r="T415" s="14">
        <f>Sales[[#This Row],[Quantity]]*Sales[[#This Row],[Unit Cost]]</f>
        <v>5301</v>
      </c>
      <c r="U415" s="13">
        <f>Sales[[#This Row],[Total Sales]]-Sales[[#This Row],[Total Cost]]</f>
        <v>768.18000000000029</v>
      </c>
    </row>
    <row r="416" spans="1:21" x14ac:dyDescent="0.25">
      <c r="A416" t="s">
        <v>424</v>
      </c>
      <c r="B416" s="2">
        <v>44323</v>
      </c>
      <c r="C416" s="2" t="str">
        <f t="shared" si="12"/>
        <v>Friday</v>
      </c>
      <c r="D416" s="2" t="str">
        <f t="shared" si="13"/>
        <v>May</v>
      </c>
      <c r="E416" s="3">
        <v>0.58311925888199156</v>
      </c>
      <c r="F416" t="s">
        <v>2197</v>
      </c>
      <c r="G416" t="s">
        <v>2409</v>
      </c>
      <c r="H416" t="s">
        <v>1010</v>
      </c>
      <c r="I416" s="1" t="s">
        <v>2665</v>
      </c>
      <c r="J416" s="1" t="s">
        <v>2665</v>
      </c>
      <c r="K416" s="1" t="s">
        <v>2549</v>
      </c>
      <c r="L416" s="1" t="s">
        <v>1013</v>
      </c>
      <c r="M416">
        <v>12662</v>
      </c>
      <c r="N416">
        <v>49</v>
      </c>
      <c r="O416" s="1" t="str">
        <f>VLOOKUP(Sales[[#This Row],[Product ID]],Products[[#Headers],[#Data],[Product ID]:[Product Name]],2,FALSE)</f>
        <v>AT&amp;T 1070 Corded Phone</v>
      </c>
      <c r="P416" s="1" t="str">
        <f>VLOOKUP(Sales[[#This Row],[Product ID]],Products[[#Headers],[#Data],[Product ID]:[Category]],3,)</f>
        <v>Technology</v>
      </c>
      <c r="Q416" s="13">
        <f>VLOOKUP(Sales[[#This Row],[Product ID]],Products[[#Headers],[#Data],[Product ID]:[Unit Price]],4,FALSE)</f>
        <v>54.36</v>
      </c>
      <c r="R416" s="14">
        <f>VLOOKUP(Sales[[#This Row],[Product ID]],Products[[#Headers],[#Data]],5,FALSE)</f>
        <v>30</v>
      </c>
      <c r="S416" s="13">
        <f>Sales[[#This Row],[Quantity]]*Sales[[#This Row],[Unit Price]]</f>
        <v>2663.64</v>
      </c>
      <c r="T416" s="14">
        <f>Sales[[#This Row],[Quantity]]*Sales[[#This Row],[Unit Cost]]</f>
        <v>1470</v>
      </c>
      <c r="U416" s="13">
        <f>Sales[[#This Row],[Total Sales]]-Sales[[#This Row],[Total Cost]]</f>
        <v>1193.6399999999999</v>
      </c>
    </row>
    <row r="417" spans="1:21" x14ac:dyDescent="0.25">
      <c r="A417" t="s">
        <v>425</v>
      </c>
      <c r="B417" s="2">
        <v>44362</v>
      </c>
      <c r="C417" s="2" t="str">
        <f t="shared" si="12"/>
        <v>Tuesday</v>
      </c>
      <c r="D417" s="2" t="str">
        <f t="shared" si="13"/>
        <v>June</v>
      </c>
      <c r="E417" s="3">
        <v>0.82018368372583839</v>
      </c>
      <c r="F417" t="s">
        <v>2198</v>
      </c>
      <c r="G417" t="s">
        <v>2410</v>
      </c>
      <c r="H417" t="s">
        <v>1011</v>
      </c>
      <c r="I417" s="1" t="s">
        <v>2570</v>
      </c>
      <c r="J417" s="1" t="s">
        <v>2570</v>
      </c>
      <c r="K417" s="1" t="s">
        <v>2549</v>
      </c>
      <c r="L417" s="1" t="s">
        <v>1013</v>
      </c>
      <c r="M417">
        <v>12222</v>
      </c>
      <c r="N417">
        <v>48</v>
      </c>
      <c r="O417" s="1" t="str">
        <f>VLOOKUP(Sales[[#This Row],[Product ID]],Products[[#Headers],[#Data],[Product ID]:[Product Name]],2,FALSE)</f>
        <v>Dexacilin Triline</v>
      </c>
      <c r="P417" s="1" t="str">
        <f>VLOOKUP(Sales[[#This Row],[Product ID]],Products[[#Headers],[#Data],[Product ID]:[Category]],3,)</f>
        <v>Analgesics</v>
      </c>
      <c r="Q417" s="13">
        <f>VLOOKUP(Sales[[#This Row],[Product ID]],Products[[#Headers],[#Data],[Product ID]:[Unit Price]],4,FALSE)</f>
        <v>42.47</v>
      </c>
      <c r="R417" s="14">
        <f>VLOOKUP(Sales[[#This Row],[Product ID]],Products[[#Headers],[#Data]],5,FALSE)</f>
        <v>30</v>
      </c>
      <c r="S417" s="13">
        <f>Sales[[#This Row],[Quantity]]*Sales[[#This Row],[Unit Price]]</f>
        <v>2038.56</v>
      </c>
      <c r="T417" s="14">
        <f>Sales[[#This Row],[Quantity]]*Sales[[#This Row],[Unit Cost]]</f>
        <v>1440</v>
      </c>
      <c r="U417" s="13">
        <f>Sales[[#This Row],[Total Sales]]-Sales[[#This Row],[Total Cost]]</f>
        <v>598.55999999999995</v>
      </c>
    </row>
    <row r="418" spans="1:21" x14ac:dyDescent="0.25">
      <c r="A418" t="s">
        <v>426</v>
      </c>
      <c r="B418" s="2">
        <v>44260</v>
      </c>
      <c r="C418" s="2" t="str">
        <f t="shared" si="12"/>
        <v>Friday</v>
      </c>
      <c r="D418" s="2" t="str">
        <f t="shared" si="13"/>
        <v>March</v>
      </c>
      <c r="E418" s="3">
        <v>0.932771193119873</v>
      </c>
      <c r="F418" t="s">
        <v>2107</v>
      </c>
      <c r="G418" t="s">
        <v>2319</v>
      </c>
      <c r="H418" t="s">
        <v>1011</v>
      </c>
      <c r="I418" s="1" t="s">
        <v>2598</v>
      </c>
      <c r="J418" s="1" t="s">
        <v>2598</v>
      </c>
      <c r="K418" s="1" t="s">
        <v>2549</v>
      </c>
      <c r="L418" s="1" t="s">
        <v>1012</v>
      </c>
      <c r="M418">
        <v>13115</v>
      </c>
      <c r="N418">
        <v>69</v>
      </c>
      <c r="O418" s="1" t="str">
        <f>VLOOKUP(Sales[[#This Row],[Product ID]],Products[[#Headers],[#Data],[Product ID]:[Product Name]],2,FALSE)</f>
        <v>Luxo Professional Combination Clamp-On Lamps</v>
      </c>
      <c r="P418" s="1" t="str">
        <f>VLOOKUP(Sales[[#This Row],[Product ID]],Products[[#Headers],[#Data],[Product ID]:[Category]],3,)</f>
        <v>Furniture</v>
      </c>
      <c r="Q418" s="13">
        <f>VLOOKUP(Sales[[#This Row],[Product ID]],Products[[#Headers],[#Data],[Product ID]:[Unit Price]],4,FALSE)</f>
        <v>58.15</v>
      </c>
      <c r="R418" s="14">
        <f>VLOOKUP(Sales[[#This Row],[Product ID]],Products[[#Headers],[#Data]],5,FALSE)</f>
        <v>20</v>
      </c>
      <c r="S418" s="13">
        <f>Sales[[#This Row],[Quantity]]*Sales[[#This Row],[Unit Price]]</f>
        <v>4012.35</v>
      </c>
      <c r="T418" s="14">
        <f>Sales[[#This Row],[Quantity]]*Sales[[#This Row],[Unit Cost]]</f>
        <v>1380</v>
      </c>
      <c r="U418" s="13">
        <f>Sales[[#This Row],[Total Sales]]-Sales[[#This Row],[Total Cost]]</f>
        <v>2632.35</v>
      </c>
    </row>
    <row r="419" spans="1:21" x14ac:dyDescent="0.25">
      <c r="A419" t="s">
        <v>427</v>
      </c>
      <c r="B419" s="2">
        <v>44314</v>
      </c>
      <c r="C419" s="2" t="str">
        <f t="shared" si="12"/>
        <v>Wednesday</v>
      </c>
      <c r="D419" s="2" t="str">
        <f t="shared" si="13"/>
        <v>April</v>
      </c>
      <c r="E419" s="3">
        <v>0.32147991711927737</v>
      </c>
      <c r="F419" t="s">
        <v>2199</v>
      </c>
      <c r="G419" t="s">
        <v>2411</v>
      </c>
      <c r="H419" t="s">
        <v>1011</v>
      </c>
      <c r="I419" s="1" t="s">
        <v>2548</v>
      </c>
      <c r="J419" s="1" t="s">
        <v>2548</v>
      </c>
      <c r="K419" s="1" t="s">
        <v>2549</v>
      </c>
      <c r="L419" s="1" t="s">
        <v>1012</v>
      </c>
      <c r="M419">
        <v>12610</v>
      </c>
      <c r="N419">
        <v>56</v>
      </c>
      <c r="O419" s="1" t="str">
        <f>VLOOKUP(Sales[[#This Row],[Product ID]],Products[[#Headers],[#Data],[Product ID]:[Product Name]],2,FALSE)</f>
        <v>Safco Industrial Shelving</v>
      </c>
      <c r="P419" s="1" t="str">
        <f>VLOOKUP(Sales[[#This Row],[Product ID]],Products[[#Headers],[#Data],[Product ID]:[Category]],3,)</f>
        <v>Office Supplies</v>
      </c>
      <c r="Q419" s="13">
        <f>VLOOKUP(Sales[[#This Row],[Product ID]],Products[[#Headers],[#Data],[Product ID]:[Unit Price]],4,FALSE)</f>
        <v>33.26</v>
      </c>
      <c r="R419" s="14">
        <f>VLOOKUP(Sales[[#This Row],[Product ID]],Products[[#Headers],[#Data]],5,FALSE)</f>
        <v>20</v>
      </c>
      <c r="S419" s="13">
        <f>Sales[[#This Row],[Quantity]]*Sales[[#This Row],[Unit Price]]</f>
        <v>1862.56</v>
      </c>
      <c r="T419" s="14">
        <f>Sales[[#This Row],[Quantity]]*Sales[[#This Row],[Unit Cost]]</f>
        <v>1120</v>
      </c>
      <c r="U419" s="13">
        <f>Sales[[#This Row],[Total Sales]]-Sales[[#This Row],[Total Cost]]</f>
        <v>742.56</v>
      </c>
    </row>
    <row r="420" spans="1:21" x14ac:dyDescent="0.25">
      <c r="A420" t="s">
        <v>428</v>
      </c>
      <c r="B420" s="2">
        <v>44190</v>
      </c>
      <c r="C420" s="2" t="str">
        <f t="shared" si="12"/>
        <v>Friday</v>
      </c>
      <c r="D420" s="2" t="str">
        <f t="shared" si="13"/>
        <v>December</v>
      </c>
      <c r="E420" s="3">
        <v>0.97581892945778315</v>
      </c>
      <c r="F420" t="s">
        <v>2200</v>
      </c>
      <c r="G420" t="s">
        <v>2412</v>
      </c>
      <c r="H420" t="s">
        <v>1011</v>
      </c>
      <c r="I420" s="1" t="s">
        <v>2666</v>
      </c>
      <c r="J420" s="1" t="s">
        <v>2666</v>
      </c>
      <c r="K420" s="1" t="s">
        <v>2549</v>
      </c>
      <c r="L420" s="1" t="s">
        <v>1013</v>
      </c>
      <c r="M420">
        <v>12447</v>
      </c>
      <c r="N420">
        <v>56</v>
      </c>
      <c r="O420" s="1" t="str">
        <f>VLOOKUP(Sales[[#This Row],[Product ID]],Products[[#Headers],[#Data],[Product ID]:[Product Name]],2,FALSE)</f>
        <v>Economy Binders</v>
      </c>
      <c r="P420" s="1" t="str">
        <f>VLOOKUP(Sales[[#This Row],[Product ID]],Products[[#Headers],[#Data],[Product ID]:[Category]],3,)</f>
        <v>Office Supplies</v>
      </c>
      <c r="Q420" s="13">
        <f>VLOOKUP(Sales[[#This Row],[Product ID]],Products[[#Headers],[#Data],[Product ID]:[Unit Price]],4,FALSE)</f>
        <v>15.55</v>
      </c>
      <c r="R420" s="14">
        <f>VLOOKUP(Sales[[#This Row],[Product ID]],Products[[#Headers],[#Data]],5,FALSE)</f>
        <v>9</v>
      </c>
      <c r="S420" s="13">
        <f>Sales[[#This Row],[Quantity]]*Sales[[#This Row],[Unit Price]]</f>
        <v>870.80000000000007</v>
      </c>
      <c r="T420" s="14">
        <f>Sales[[#This Row],[Quantity]]*Sales[[#This Row],[Unit Cost]]</f>
        <v>504</v>
      </c>
      <c r="U420" s="13">
        <f>Sales[[#This Row],[Total Sales]]-Sales[[#This Row],[Total Cost]]</f>
        <v>366.80000000000007</v>
      </c>
    </row>
    <row r="421" spans="1:21" x14ac:dyDescent="0.25">
      <c r="A421" t="s">
        <v>429</v>
      </c>
      <c r="B421" s="2">
        <v>44008</v>
      </c>
      <c r="C421" s="2" t="str">
        <f t="shared" si="12"/>
        <v>Friday</v>
      </c>
      <c r="D421" s="2" t="str">
        <f t="shared" si="13"/>
        <v>June</v>
      </c>
      <c r="E421" s="3">
        <v>0.59935712331821633</v>
      </c>
      <c r="F421" t="s">
        <v>2150</v>
      </c>
      <c r="G421" t="s">
        <v>2362</v>
      </c>
      <c r="H421" t="s">
        <v>1010</v>
      </c>
      <c r="I421" s="1" t="s">
        <v>2667</v>
      </c>
      <c r="J421" s="1" t="s">
        <v>2667</v>
      </c>
      <c r="K421" s="1" t="s">
        <v>2549</v>
      </c>
      <c r="L421" s="1" t="s">
        <v>1013</v>
      </c>
      <c r="M421">
        <v>12185</v>
      </c>
      <c r="N421">
        <v>30</v>
      </c>
      <c r="O421" s="1" t="str">
        <f>VLOOKUP(Sales[[#This Row],[Product ID]],Products[[#Headers],[#Data],[Product ID]:[Product Name]],2,FALSE)</f>
        <v>Aquamycin Lacoran</v>
      </c>
      <c r="P421" s="1" t="str">
        <f>VLOOKUP(Sales[[#This Row],[Product ID]],Products[[#Headers],[#Data],[Product ID]:[Category]],3,)</f>
        <v>Analgesics</v>
      </c>
      <c r="Q421" s="13">
        <f>VLOOKUP(Sales[[#This Row],[Product ID]],Products[[#Headers],[#Data],[Product ID]:[Unit Price]],4,FALSE)</f>
        <v>44.59</v>
      </c>
      <c r="R421" s="14">
        <f>VLOOKUP(Sales[[#This Row],[Product ID]],Products[[#Headers],[#Data]],5,FALSE)</f>
        <v>37</v>
      </c>
      <c r="S421" s="13">
        <f>Sales[[#This Row],[Quantity]]*Sales[[#This Row],[Unit Price]]</f>
        <v>1337.7</v>
      </c>
      <c r="T421" s="14">
        <f>Sales[[#This Row],[Quantity]]*Sales[[#This Row],[Unit Cost]]</f>
        <v>1110</v>
      </c>
      <c r="U421" s="13">
        <f>Sales[[#This Row],[Total Sales]]-Sales[[#This Row],[Total Cost]]</f>
        <v>227.70000000000005</v>
      </c>
    </row>
    <row r="422" spans="1:21" x14ac:dyDescent="0.25">
      <c r="A422" t="s">
        <v>430</v>
      </c>
      <c r="B422" s="2">
        <v>44135</v>
      </c>
      <c r="C422" s="2" t="str">
        <f t="shared" si="12"/>
        <v>Saturday</v>
      </c>
      <c r="D422" s="2" t="str">
        <f t="shared" si="13"/>
        <v>October</v>
      </c>
      <c r="E422" s="3">
        <v>0.14921383753819939</v>
      </c>
      <c r="F422" t="s">
        <v>2195</v>
      </c>
      <c r="G422" t="s">
        <v>2407</v>
      </c>
      <c r="H422" t="s">
        <v>1010</v>
      </c>
      <c r="I422" s="1" t="s">
        <v>2647</v>
      </c>
      <c r="J422" s="1" t="s">
        <v>2647</v>
      </c>
      <c r="K422" s="1" t="s">
        <v>2549</v>
      </c>
      <c r="L422" s="1" t="s">
        <v>1013</v>
      </c>
      <c r="M422">
        <v>12516</v>
      </c>
      <c r="N422">
        <v>25</v>
      </c>
      <c r="O422" s="1" t="str">
        <f>VLOOKUP(Sales[[#This Row],[Product ID]],Products[[#Headers],[#Data],[Product ID]:[Product Name]],2,FALSE)</f>
        <v>GBC Prestige Therm-A-Bind Covers</v>
      </c>
      <c r="P422" s="1" t="str">
        <f>VLOOKUP(Sales[[#This Row],[Product ID]],Products[[#Headers],[#Data],[Product ID]:[Category]],3,)</f>
        <v>Office Supplies</v>
      </c>
      <c r="Q422" s="13">
        <f>VLOOKUP(Sales[[#This Row],[Product ID]],Products[[#Headers],[#Data],[Product ID]:[Unit Price]],4,FALSE)</f>
        <v>99.69</v>
      </c>
      <c r="R422" s="14">
        <f>VLOOKUP(Sales[[#This Row],[Product ID]],Products[[#Headers],[#Data]],5,FALSE)</f>
        <v>65</v>
      </c>
      <c r="S422" s="13">
        <f>Sales[[#This Row],[Quantity]]*Sales[[#This Row],[Unit Price]]</f>
        <v>2492.25</v>
      </c>
      <c r="T422" s="14">
        <f>Sales[[#This Row],[Quantity]]*Sales[[#This Row],[Unit Cost]]</f>
        <v>1625</v>
      </c>
      <c r="U422" s="13">
        <f>Sales[[#This Row],[Total Sales]]-Sales[[#This Row],[Total Cost]]</f>
        <v>867.25</v>
      </c>
    </row>
    <row r="423" spans="1:21" x14ac:dyDescent="0.25">
      <c r="A423" t="s">
        <v>431</v>
      </c>
      <c r="B423" s="2">
        <v>44198</v>
      </c>
      <c r="C423" s="2" t="str">
        <f t="shared" si="12"/>
        <v>Saturday</v>
      </c>
      <c r="D423" s="2" t="str">
        <f t="shared" si="13"/>
        <v>January</v>
      </c>
      <c r="E423" s="3">
        <v>0.521697931926973</v>
      </c>
      <c r="F423" t="s">
        <v>2186</v>
      </c>
      <c r="G423" t="s">
        <v>2398</v>
      </c>
      <c r="H423" t="s">
        <v>1010</v>
      </c>
      <c r="I423" s="1" t="s">
        <v>2668</v>
      </c>
      <c r="J423" s="1" t="s">
        <v>2668</v>
      </c>
      <c r="K423" s="1" t="s">
        <v>2549</v>
      </c>
      <c r="L423" s="1" t="s">
        <v>1012</v>
      </c>
      <c r="M423">
        <v>12268</v>
      </c>
      <c r="N423">
        <v>15</v>
      </c>
      <c r="O423" s="1" t="str">
        <f>VLOOKUP(Sales[[#This Row],[Product ID]],Products[[#Headers],[#Data],[Product ID]:[Product Name]],2,FALSE)</f>
        <v>Ketamara Evogel</v>
      </c>
      <c r="P423" s="1" t="str">
        <f>VLOOKUP(Sales[[#This Row],[Product ID]],Products[[#Headers],[#Data],[Product ID]:[Category]],3,)</f>
        <v>Antipiretics</v>
      </c>
      <c r="Q423" s="13">
        <f>VLOOKUP(Sales[[#This Row],[Product ID]],Products[[#Headers],[#Data],[Product ID]:[Unit Price]],4,FALSE)</f>
        <v>81.3</v>
      </c>
      <c r="R423" s="14">
        <f>VLOOKUP(Sales[[#This Row],[Product ID]],Products[[#Headers],[#Data]],5,FALSE)</f>
        <v>68</v>
      </c>
      <c r="S423" s="13">
        <f>Sales[[#This Row],[Quantity]]*Sales[[#This Row],[Unit Price]]</f>
        <v>1219.5</v>
      </c>
      <c r="T423" s="14">
        <f>Sales[[#This Row],[Quantity]]*Sales[[#This Row],[Unit Cost]]</f>
        <v>1020</v>
      </c>
      <c r="U423" s="13">
        <f>Sales[[#This Row],[Total Sales]]-Sales[[#This Row],[Total Cost]]</f>
        <v>199.5</v>
      </c>
    </row>
    <row r="424" spans="1:21" x14ac:dyDescent="0.25">
      <c r="A424" t="s">
        <v>432</v>
      </c>
      <c r="B424" s="2">
        <v>44083</v>
      </c>
      <c r="C424" s="2" t="str">
        <f t="shared" si="12"/>
        <v>Wednesday</v>
      </c>
      <c r="D424" s="2" t="str">
        <f t="shared" si="13"/>
        <v>September</v>
      </c>
      <c r="E424" s="3">
        <v>0.80715317480179949</v>
      </c>
      <c r="F424" t="s">
        <v>2092</v>
      </c>
      <c r="G424" t="s">
        <v>2304</v>
      </c>
      <c r="H424" t="s">
        <v>1011</v>
      </c>
      <c r="I424" s="1" t="s">
        <v>2633</v>
      </c>
      <c r="J424" s="1" t="s">
        <v>2633</v>
      </c>
      <c r="K424" s="1" t="s">
        <v>2549</v>
      </c>
      <c r="L424" s="1" t="s">
        <v>1013</v>
      </c>
      <c r="M424">
        <v>12491</v>
      </c>
      <c r="N424">
        <v>42</v>
      </c>
      <c r="O424" s="1" t="str">
        <f>VLOOKUP(Sales[[#This Row],[Product ID]],Products[[#Headers],[#Data],[Product ID]:[Product Name]],2,FALSE)</f>
        <v>Companion Letter/Legal File, Black</v>
      </c>
      <c r="P424" s="1" t="str">
        <f>VLOOKUP(Sales[[#This Row],[Product ID]],Products[[#Headers],[#Data],[Product ID]:[Category]],3,)</f>
        <v>Office Supplies</v>
      </c>
      <c r="Q424" s="13">
        <f>VLOOKUP(Sales[[#This Row],[Product ID]],Products[[#Headers],[#Data],[Product ID]:[Unit Price]],4,FALSE)</f>
        <v>95.44</v>
      </c>
      <c r="R424" s="14">
        <f>VLOOKUP(Sales[[#This Row],[Product ID]],Products[[#Headers],[#Data]],5,FALSE)</f>
        <v>68</v>
      </c>
      <c r="S424" s="13">
        <f>Sales[[#This Row],[Quantity]]*Sales[[#This Row],[Unit Price]]</f>
        <v>4008.48</v>
      </c>
      <c r="T424" s="14">
        <f>Sales[[#This Row],[Quantity]]*Sales[[#This Row],[Unit Cost]]</f>
        <v>2856</v>
      </c>
      <c r="U424" s="13">
        <f>Sales[[#This Row],[Total Sales]]-Sales[[#This Row],[Total Cost]]</f>
        <v>1152.48</v>
      </c>
    </row>
    <row r="425" spans="1:21" x14ac:dyDescent="0.25">
      <c r="A425" t="s">
        <v>433</v>
      </c>
      <c r="B425" s="2">
        <v>44229</v>
      </c>
      <c r="C425" s="2" t="str">
        <f t="shared" si="12"/>
        <v>Tuesday</v>
      </c>
      <c r="D425" s="2" t="str">
        <f t="shared" si="13"/>
        <v>February</v>
      </c>
      <c r="E425" s="3">
        <v>0.69930678788730449</v>
      </c>
      <c r="F425" t="s">
        <v>2058</v>
      </c>
      <c r="G425" t="s">
        <v>2270</v>
      </c>
      <c r="H425" t="s">
        <v>1010</v>
      </c>
      <c r="I425" s="1" t="s">
        <v>2611</v>
      </c>
      <c r="J425" s="1" t="s">
        <v>2611</v>
      </c>
      <c r="K425" s="1" t="s">
        <v>2549</v>
      </c>
      <c r="L425" s="1" t="s">
        <v>1013</v>
      </c>
      <c r="M425">
        <v>12361</v>
      </c>
      <c r="N425">
        <v>59</v>
      </c>
      <c r="O425" s="1" t="str">
        <f>VLOOKUP(Sales[[#This Row],[Product ID]],Products[[#Headers],[#Data],[Product ID]:[Product Name]],2,FALSE)</f>
        <v>Ultrimax Ultriset</v>
      </c>
      <c r="P425" s="1" t="str">
        <f>VLOOKUP(Sales[[#This Row],[Product ID]],Products[[#Headers],[#Data],[Product ID]:[Category]],3,)</f>
        <v>Antiseptics</v>
      </c>
      <c r="Q425" s="13">
        <f>VLOOKUP(Sales[[#This Row],[Product ID]],Products[[#Headers],[#Data],[Product ID]:[Unit Price]],4,FALSE)</f>
        <v>37.06</v>
      </c>
      <c r="R425" s="14">
        <f>VLOOKUP(Sales[[#This Row],[Product ID]],Products[[#Headers],[#Data]],5,FALSE)</f>
        <v>23</v>
      </c>
      <c r="S425" s="13">
        <f>Sales[[#This Row],[Quantity]]*Sales[[#This Row],[Unit Price]]</f>
        <v>2186.54</v>
      </c>
      <c r="T425" s="14">
        <f>Sales[[#This Row],[Quantity]]*Sales[[#This Row],[Unit Cost]]</f>
        <v>1357</v>
      </c>
      <c r="U425" s="13">
        <f>Sales[[#This Row],[Total Sales]]-Sales[[#This Row],[Total Cost]]</f>
        <v>829.54</v>
      </c>
    </row>
    <row r="426" spans="1:21" x14ac:dyDescent="0.25">
      <c r="A426" t="s">
        <v>434</v>
      </c>
      <c r="B426" s="2">
        <v>44099</v>
      </c>
      <c r="C426" s="2" t="str">
        <f t="shared" si="12"/>
        <v>Friday</v>
      </c>
      <c r="D426" s="2" t="str">
        <f t="shared" si="13"/>
        <v>September</v>
      </c>
      <c r="E426" s="3">
        <v>0.76037666410914218</v>
      </c>
      <c r="F426" t="s">
        <v>2031</v>
      </c>
      <c r="G426" t="s">
        <v>2243</v>
      </c>
      <c r="H426" t="s">
        <v>1010</v>
      </c>
      <c r="I426" s="1" t="s">
        <v>2669</v>
      </c>
      <c r="J426" s="1" t="s">
        <v>2669</v>
      </c>
      <c r="K426" s="1" t="s">
        <v>2549</v>
      </c>
      <c r="L426" s="1" t="s">
        <v>1012</v>
      </c>
      <c r="M426">
        <v>12739</v>
      </c>
      <c r="N426">
        <v>77</v>
      </c>
      <c r="O426" s="1" t="str">
        <f>VLOOKUP(Sales[[#This Row],[Product ID]],Products[[#Headers],[#Data],[Product ID]:[Product Name]],2,FALSE)</f>
        <v>Self-Adhesive Removable Labels</v>
      </c>
      <c r="P426" s="1" t="str">
        <f>VLOOKUP(Sales[[#This Row],[Product ID]],Products[[#Headers],[#Data],[Product ID]:[Category]],3,)</f>
        <v>Office Supplies</v>
      </c>
      <c r="Q426" s="13">
        <f>VLOOKUP(Sales[[#This Row],[Product ID]],Products[[#Headers],[#Data],[Product ID]:[Unit Price]],4,FALSE)</f>
        <v>31.75</v>
      </c>
      <c r="R426" s="14">
        <f>VLOOKUP(Sales[[#This Row],[Product ID]],Products[[#Headers],[#Data]],5,FALSE)</f>
        <v>22</v>
      </c>
      <c r="S426" s="13">
        <f>Sales[[#This Row],[Quantity]]*Sales[[#This Row],[Unit Price]]</f>
        <v>2444.75</v>
      </c>
      <c r="T426" s="14">
        <f>Sales[[#This Row],[Quantity]]*Sales[[#This Row],[Unit Cost]]</f>
        <v>1694</v>
      </c>
      <c r="U426" s="13">
        <f>Sales[[#This Row],[Total Sales]]-Sales[[#This Row],[Total Cost]]</f>
        <v>750.75</v>
      </c>
    </row>
    <row r="427" spans="1:21" x14ac:dyDescent="0.25">
      <c r="A427" t="s">
        <v>435</v>
      </c>
      <c r="B427" s="2">
        <v>44008</v>
      </c>
      <c r="C427" s="2" t="str">
        <f t="shared" si="12"/>
        <v>Friday</v>
      </c>
      <c r="D427" s="2" t="str">
        <f t="shared" si="13"/>
        <v>June</v>
      </c>
      <c r="E427" s="3">
        <v>9.9546718681836732E-2</v>
      </c>
      <c r="F427" t="s">
        <v>2103</v>
      </c>
      <c r="G427" t="s">
        <v>2315</v>
      </c>
      <c r="H427" t="s">
        <v>1010</v>
      </c>
      <c r="I427" s="1" t="s">
        <v>2570</v>
      </c>
      <c r="J427" s="1" t="s">
        <v>2570</v>
      </c>
      <c r="K427" s="1" t="s">
        <v>2549</v>
      </c>
      <c r="L427" s="1" t="s">
        <v>1013</v>
      </c>
      <c r="M427">
        <v>13058</v>
      </c>
      <c r="N427">
        <v>76</v>
      </c>
      <c r="O427" s="1" t="str">
        <f>VLOOKUP(Sales[[#This Row],[Product ID]],Products[[#Headers],[#Data],[Product ID]:[Product Name]],2,FALSE)</f>
        <v>Deluxe Chalkboard Eraser Cleaner</v>
      </c>
      <c r="P427" s="1" t="str">
        <f>VLOOKUP(Sales[[#This Row],[Product ID]],Products[[#Headers],[#Data],[Product ID]:[Category]],3,)</f>
        <v>Office Supplies</v>
      </c>
      <c r="Q427" s="13">
        <f>VLOOKUP(Sales[[#This Row],[Product ID]],Products[[#Headers],[#Data],[Product ID]:[Unit Price]],4,FALSE)</f>
        <v>35.22</v>
      </c>
      <c r="R427" s="14">
        <f>VLOOKUP(Sales[[#This Row],[Product ID]],Products[[#Headers],[#Data]],5,FALSE)</f>
        <v>24</v>
      </c>
      <c r="S427" s="13">
        <f>Sales[[#This Row],[Quantity]]*Sales[[#This Row],[Unit Price]]</f>
        <v>2676.72</v>
      </c>
      <c r="T427" s="14">
        <f>Sales[[#This Row],[Quantity]]*Sales[[#This Row],[Unit Cost]]</f>
        <v>1824</v>
      </c>
      <c r="U427" s="13">
        <f>Sales[[#This Row],[Total Sales]]-Sales[[#This Row],[Total Cost]]</f>
        <v>852.7199999999998</v>
      </c>
    </row>
    <row r="428" spans="1:21" x14ac:dyDescent="0.25">
      <c r="A428" t="s">
        <v>436</v>
      </c>
      <c r="B428" s="2">
        <v>44269</v>
      </c>
      <c r="C428" s="2" t="str">
        <f t="shared" si="12"/>
        <v>Sunday</v>
      </c>
      <c r="D428" s="2" t="str">
        <f t="shared" si="13"/>
        <v>March</v>
      </c>
      <c r="E428" s="3">
        <v>0.79301735208580326</v>
      </c>
      <c r="F428" t="s">
        <v>2057</v>
      </c>
      <c r="G428" t="s">
        <v>2269</v>
      </c>
      <c r="H428" t="s">
        <v>1010</v>
      </c>
      <c r="I428" s="1" t="s">
        <v>2572</v>
      </c>
      <c r="J428" s="1" t="s">
        <v>2572</v>
      </c>
      <c r="K428" s="1" t="s">
        <v>2549</v>
      </c>
      <c r="L428" s="1" t="s">
        <v>1013</v>
      </c>
      <c r="M428">
        <v>12413</v>
      </c>
      <c r="N428">
        <v>78</v>
      </c>
      <c r="O428" s="1" t="str">
        <f>VLOOKUP(Sales[[#This Row],[Product ID]],Products[[#Headers],[#Data],[Product ID]:[Product Name]],2,FALSE)</f>
        <v>Plantronics HL10 Handset Lifter</v>
      </c>
      <c r="P428" s="1" t="str">
        <f>VLOOKUP(Sales[[#This Row],[Product ID]],Products[[#Headers],[#Data],[Product ID]:[Category]],3,)</f>
        <v>Technology</v>
      </c>
      <c r="Q428" s="13">
        <f>VLOOKUP(Sales[[#This Row],[Product ID]],Products[[#Headers],[#Data],[Product ID]:[Unit Price]],4,FALSE)</f>
        <v>44.02</v>
      </c>
      <c r="R428" s="14">
        <f>VLOOKUP(Sales[[#This Row],[Product ID]],Products[[#Headers],[#Data]],5,FALSE)</f>
        <v>20</v>
      </c>
      <c r="S428" s="13">
        <f>Sales[[#This Row],[Quantity]]*Sales[[#This Row],[Unit Price]]</f>
        <v>3433.5600000000004</v>
      </c>
      <c r="T428" s="14">
        <f>Sales[[#This Row],[Quantity]]*Sales[[#This Row],[Unit Cost]]</f>
        <v>1560</v>
      </c>
      <c r="U428" s="13">
        <f>Sales[[#This Row],[Total Sales]]-Sales[[#This Row],[Total Cost]]</f>
        <v>1873.5600000000004</v>
      </c>
    </row>
    <row r="429" spans="1:21" x14ac:dyDescent="0.25">
      <c r="A429" t="s">
        <v>437</v>
      </c>
      <c r="B429" s="2">
        <v>44093</v>
      </c>
      <c r="C429" s="2" t="str">
        <f t="shared" si="12"/>
        <v>Saturday</v>
      </c>
      <c r="D429" s="2" t="str">
        <f t="shared" si="13"/>
        <v>September</v>
      </c>
      <c r="E429" s="3">
        <v>0.45702879880396086</v>
      </c>
      <c r="F429" t="s">
        <v>2040</v>
      </c>
      <c r="G429" t="s">
        <v>2252</v>
      </c>
      <c r="H429" t="s">
        <v>1011</v>
      </c>
      <c r="I429" s="1" t="s">
        <v>2656</v>
      </c>
      <c r="J429" s="1" t="s">
        <v>2656</v>
      </c>
      <c r="K429" s="1" t="s">
        <v>2549</v>
      </c>
      <c r="L429" s="1" t="s">
        <v>1014</v>
      </c>
      <c r="M429">
        <v>12320</v>
      </c>
      <c r="N429">
        <v>66</v>
      </c>
      <c r="O429" s="1" t="str">
        <f>VLOOKUP(Sales[[#This Row],[Product ID]],Products[[#Headers],[#Data],[Product ID]:[Product Name]],2,FALSE)</f>
        <v>Rebedase Aplencor</v>
      </c>
      <c r="P429" s="1" t="str">
        <f>VLOOKUP(Sales[[#This Row],[Product ID]],Products[[#Headers],[#Data],[Product ID]:[Category]],3,)</f>
        <v>Mood Stabilizers</v>
      </c>
      <c r="Q429" s="13">
        <f>VLOOKUP(Sales[[#This Row],[Product ID]],Products[[#Headers],[#Data],[Product ID]:[Unit Price]],4,FALSE)</f>
        <v>94.49</v>
      </c>
      <c r="R429" s="14">
        <f>VLOOKUP(Sales[[#This Row],[Product ID]],Products[[#Headers],[#Data]],5,FALSE)</f>
        <v>71</v>
      </c>
      <c r="S429" s="13">
        <f>Sales[[#This Row],[Quantity]]*Sales[[#This Row],[Unit Price]]</f>
        <v>6236.3399999999992</v>
      </c>
      <c r="T429" s="14">
        <f>Sales[[#This Row],[Quantity]]*Sales[[#This Row],[Unit Cost]]</f>
        <v>4686</v>
      </c>
      <c r="U429" s="13">
        <f>Sales[[#This Row],[Total Sales]]-Sales[[#This Row],[Total Cost]]</f>
        <v>1550.3399999999992</v>
      </c>
    </row>
    <row r="430" spans="1:21" x14ac:dyDescent="0.25">
      <c r="A430" t="s">
        <v>438</v>
      </c>
      <c r="B430" s="2">
        <v>44277</v>
      </c>
      <c r="C430" s="2" t="str">
        <f t="shared" si="12"/>
        <v>Monday</v>
      </c>
      <c r="D430" s="2" t="str">
        <f t="shared" si="13"/>
        <v>March</v>
      </c>
      <c r="E430" s="3">
        <v>0.27282343700100808</v>
      </c>
      <c r="F430" t="s">
        <v>2185</v>
      </c>
      <c r="G430" t="s">
        <v>2397</v>
      </c>
      <c r="H430" t="s">
        <v>1011</v>
      </c>
      <c r="I430" s="1" t="s">
        <v>2581</v>
      </c>
      <c r="J430" s="1" t="s">
        <v>2581</v>
      </c>
      <c r="K430" s="1" t="s">
        <v>2549</v>
      </c>
      <c r="L430" s="1" t="s">
        <v>1013</v>
      </c>
      <c r="M430">
        <v>12586</v>
      </c>
      <c r="N430">
        <v>39</v>
      </c>
      <c r="O430" s="1" t="str">
        <f>VLOOKUP(Sales[[#This Row],[Product ID]],Products[[#Headers],[#Data],[Product ID]:[Product Name]],2,FALSE)</f>
        <v>Global Low Back Tilter Chair</v>
      </c>
      <c r="P430" s="1" t="str">
        <f>VLOOKUP(Sales[[#This Row],[Product ID]],Products[[#Headers],[#Data],[Product ID]:[Category]],3,)</f>
        <v>Furniture</v>
      </c>
      <c r="Q430" s="13">
        <f>VLOOKUP(Sales[[#This Row],[Product ID]],Products[[#Headers],[#Data],[Product ID]:[Unit Price]],4,FALSE)</f>
        <v>63.61</v>
      </c>
      <c r="R430" s="14">
        <f>VLOOKUP(Sales[[#This Row],[Product ID]],Products[[#Headers],[#Data]],5,FALSE)</f>
        <v>52</v>
      </c>
      <c r="S430" s="13">
        <f>Sales[[#This Row],[Quantity]]*Sales[[#This Row],[Unit Price]]</f>
        <v>2480.79</v>
      </c>
      <c r="T430" s="14">
        <f>Sales[[#This Row],[Quantity]]*Sales[[#This Row],[Unit Cost]]</f>
        <v>2028</v>
      </c>
      <c r="U430" s="13">
        <f>Sales[[#This Row],[Total Sales]]-Sales[[#This Row],[Total Cost]]</f>
        <v>452.78999999999996</v>
      </c>
    </row>
    <row r="431" spans="1:21" x14ac:dyDescent="0.25">
      <c r="A431" t="s">
        <v>439</v>
      </c>
      <c r="B431" s="2">
        <v>44187</v>
      </c>
      <c r="C431" s="2" t="str">
        <f t="shared" si="12"/>
        <v>Tuesday</v>
      </c>
      <c r="D431" s="2" t="str">
        <f t="shared" si="13"/>
        <v>December</v>
      </c>
      <c r="E431" s="3">
        <v>0.23538846766877064</v>
      </c>
      <c r="F431" t="s">
        <v>2126</v>
      </c>
      <c r="G431" t="s">
        <v>2338</v>
      </c>
      <c r="H431" t="s">
        <v>1010</v>
      </c>
      <c r="I431" s="1" t="s">
        <v>2586</v>
      </c>
      <c r="J431" s="1" t="s">
        <v>2586</v>
      </c>
      <c r="K431" s="1" t="s">
        <v>2549</v>
      </c>
      <c r="L431" s="1" t="s">
        <v>1014</v>
      </c>
      <c r="M431">
        <v>12509</v>
      </c>
      <c r="N431">
        <v>17</v>
      </c>
      <c r="O431" s="1" t="str">
        <f>VLOOKUP(Sales[[#This Row],[Product ID]],Products[[#Headers],[#Data],[Product ID]:[Product Name]],2,FALSE)</f>
        <v>Newell 343</v>
      </c>
      <c r="P431" s="1" t="str">
        <f>VLOOKUP(Sales[[#This Row],[Product ID]],Products[[#Headers],[#Data],[Product ID]:[Category]],3,)</f>
        <v>Office Supplies</v>
      </c>
      <c r="Q431" s="13">
        <f>VLOOKUP(Sales[[#This Row],[Product ID]],Products[[#Headers],[#Data],[Product ID]:[Unit Price]],4,FALSE)</f>
        <v>96.7</v>
      </c>
      <c r="R431" s="14">
        <f>VLOOKUP(Sales[[#This Row],[Product ID]],Products[[#Headers],[#Data]],5,FALSE)</f>
        <v>63</v>
      </c>
      <c r="S431" s="13">
        <f>Sales[[#This Row],[Quantity]]*Sales[[#This Row],[Unit Price]]</f>
        <v>1643.9</v>
      </c>
      <c r="T431" s="14">
        <f>Sales[[#This Row],[Quantity]]*Sales[[#This Row],[Unit Cost]]</f>
        <v>1071</v>
      </c>
      <c r="U431" s="13">
        <f>Sales[[#This Row],[Total Sales]]-Sales[[#This Row],[Total Cost]]</f>
        <v>572.90000000000009</v>
      </c>
    </row>
    <row r="432" spans="1:21" x14ac:dyDescent="0.25">
      <c r="A432" t="s">
        <v>440</v>
      </c>
      <c r="B432" s="2">
        <v>44112</v>
      </c>
      <c r="C432" s="2" t="str">
        <f t="shared" si="12"/>
        <v>Thursday</v>
      </c>
      <c r="D432" s="2" t="str">
        <f t="shared" si="13"/>
        <v>October</v>
      </c>
      <c r="E432" s="3">
        <v>8.5713649526327318E-2</v>
      </c>
      <c r="F432" t="s">
        <v>2168</v>
      </c>
      <c r="G432" t="s">
        <v>2380</v>
      </c>
      <c r="H432" t="s">
        <v>1010</v>
      </c>
      <c r="I432" s="1" t="s">
        <v>2557</v>
      </c>
      <c r="J432" s="1" t="s">
        <v>2557</v>
      </c>
      <c r="K432" s="1" t="s">
        <v>2549</v>
      </c>
      <c r="L432" s="1" t="s">
        <v>1014</v>
      </c>
      <c r="M432">
        <v>12420</v>
      </c>
      <c r="N432">
        <v>95</v>
      </c>
      <c r="O432" s="1" t="str">
        <f>VLOOKUP(Sales[[#This Row],[Product ID]],Products[[#Headers],[#Data],[Product ID]:[Product Name]],2,FALSE)</f>
        <v>Imation 8gb Micro Traveldrive Usb 2.0 Flash Drive</v>
      </c>
      <c r="P432" s="1" t="str">
        <f>VLOOKUP(Sales[[#This Row],[Product ID]],Products[[#Headers],[#Data],[Product ID]:[Category]],3,)</f>
        <v>Technology</v>
      </c>
      <c r="Q432" s="13">
        <f>VLOOKUP(Sales[[#This Row],[Product ID]],Products[[#Headers],[#Data],[Product ID]:[Unit Price]],4,FALSE)</f>
        <v>74.86</v>
      </c>
      <c r="R432" s="14">
        <f>VLOOKUP(Sales[[#This Row],[Product ID]],Products[[#Headers],[#Data]],5,FALSE)</f>
        <v>58</v>
      </c>
      <c r="S432" s="13">
        <f>Sales[[#This Row],[Quantity]]*Sales[[#This Row],[Unit Price]]</f>
        <v>7111.7</v>
      </c>
      <c r="T432" s="14">
        <f>Sales[[#This Row],[Quantity]]*Sales[[#This Row],[Unit Cost]]</f>
        <v>5510</v>
      </c>
      <c r="U432" s="13">
        <f>Sales[[#This Row],[Total Sales]]-Sales[[#This Row],[Total Cost]]</f>
        <v>1601.6999999999998</v>
      </c>
    </row>
    <row r="433" spans="1:21" x14ac:dyDescent="0.25">
      <c r="A433" t="s">
        <v>441</v>
      </c>
      <c r="B433" s="2">
        <v>44234</v>
      </c>
      <c r="C433" s="2" t="str">
        <f t="shared" si="12"/>
        <v>Sunday</v>
      </c>
      <c r="D433" s="2" t="str">
        <f t="shared" si="13"/>
        <v>February</v>
      </c>
      <c r="E433" s="3">
        <v>0.55314307383552175</v>
      </c>
      <c r="F433" t="s">
        <v>2027</v>
      </c>
      <c r="G433" t="s">
        <v>2239</v>
      </c>
      <c r="H433" t="s">
        <v>1011</v>
      </c>
      <c r="I433" s="1" t="s">
        <v>2643</v>
      </c>
      <c r="J433" s="1" t="s">
        <v>2643</v>
      </c>
      <c r="K433" s="1" t="s">
        <v>2549</v>
      </c>
      <c r="L433" s="1" t="s">
        <v>1014</v>
      </c>
      <c r="M433">
        <v>12991</v>
      </c>
      <c r="N433">
        <v>16</v>
      </c>
      <c r="O433" s="1" t="str">
        <f>VLOOKUP(Sales[[#This Row],[Product ID]],Products[[#Headers],[#Data],[Product ID]:[Product Name]],2,FALSE)</f>
        <v>Avery 476</v>
      </c>
      <c r="P433" s="1" t="str">
        <f>VLOOKUP(Sales[[#This Row],[Product ID]],Products[[#Headers],[#Data],[Product ID]:[Category]],3,)</f>
        <v>Office Supplies</v>
      </c>
      <c r="Q433" s="13">
        <f>VLOOKUP(Sales[[#This Row],[Product ID]],Products[[#Headers],[#Data],[Product ID]:[Unit Price]],4,FALSE)</f>
        <v>28.31</v>
      </c>
      <c r="R433" s="14">
        <f>VLOOKUP(Sales[[#This Row],[Product ID]],Products[[#Headers],[#Data]],5,FALSE)</f>
        <v>17</v>
      </c>
      <c r="S433" s="13">
        <f>Sales[[#This Row],[Quantity]]*Sales[[#This Row],[Unit Price]]</f>
        <v>452.96</v>
      </c>
      <c r="T433" s="14">
        <f>Sales[[#This Row],[Quantity]]*Sales[[#This Row],[Unit Cost]]</f>
        <v>272</v>
      </c>
      <c r="U433" s="13">
        <f>Sales[[#This Row],[Total Sales]]-Sales[[#This Row],[Total Cost]]</f>
        <v>180.95999999999998</v>
      </c>
    </row>
    <row r="434" spans="1:21" x14ac:dyDescent="0.25">
      <c r="A434" t="s">
        <v>442</v>
      </c>
      <c r="B434" s="2">
        <v>44242</v>
      </c>
      <c r="C434" s="2" t="str">
        <f t="shared" si="12"/>
        <v>Monday</v>
      </c>
      <c r="D434" s="2" t="str">
        <f t="shared" si="13"/>
        <v>February</v>
      </c>
      <c r="E434" s="3">
        <v>0.54752283137264512</v>
      </c>
      <c r="F434" t="s">
        <v>2197</v>
      </c>
      <c r="G434" t="s">
        <v>2409</v>
      </c>
      <c r="H434" t="s">
        <v>1010</v>
      </c>
      <c r="I434" s="1" t="s">
        <v>2581</v>
      </c>
      <c r="J434" s="1" t="s">
        <v>2581</v>
      </c>
      <c r="K434" s="1" t="s">
        <v>2549</v>
      </c>
      <c r="L434" s="1" t="s">
        <v>1014</v>
      </c>
      <c r="M434">
        <v>12857</v>
      </c>
      <c r="N434">
        <v>61</v>
      </c>
      <c r="O434" s="1" t="str">
        <f>VLOOKUP(Sales[[#This Row],[Product ID]],Products[[#Headers],[#Data],[Product ID]:[Product Name]],2,FALSE)</f>
        <v>HON 5400 Series Task Chairs for Big and Tall</v>
      </c>
      <c r="P434" s="1" t="str">
        <f>VLOOKUP(Sales[[#This Row],[Product ID]],Products[[#Headers],[#Data],[Product ID]:[Category]],3,)</f>
        <v>Furniture</v>
      </c>
      <c r="Q434" s="13">
        <f>VLOOKUP(Sales[[#This Row],[Product ID]],Products[[#Headers],[#Data],[Product ID]:[Unit Price]],4,FALSE)</f>
        <v>36.770000000000003</v>
      </c>
      <c r="R434" s="14">
        <f>VLOOKUP(Sales[[#This Row],[Product ID]],Products[[#Headers],[#Data]],5,FALSE)</f>
        <v>31</v>
      </c>
      <c r="S434" s="13">
        <f>Sales[[#This Row],[Quantity]]*Sales[[#This Row],[Unit Price]]</f>
        <v>2242.9700000000003</v>
      </c>
      <c r="T434" s="14">
        <f>Sales[[#This Row],[Quantity]]*Sales[[#This Row],[Unit Cost]]</f>
        <v>1891</v>
      </c>
      <c r="U434" s="13">
        <f>Sales[[#This Row],[Total Sales]]-Sales[[#This Row],[Total Cost]]</f>
        <v>351.97000000000025</v>
      </c>
    </row>
    <row r="435" spans="1:21" x14ac:dyDescent="0.25">
      <c r="A435" t="s">
        <v>443</v>
      </c>
      <c r="B435" s="2">
        <v>44089</v>
      </c>
      <c r="C435" s="2" t="str">
        <f t="shared" si="12"/>
        <v>Tuesday</v>
      </c>
      <c r="D435" s="2" t="str">
        <f t="shared" si="13"/>
        <v>September</v>
      </c>
      <c r="E435" s="3">
        <v>0.67319948559993625</v>
      </c>
      <c r="F435" t="s">
        <v>2097</v>
      </c>
      <c r="G435" t="s">
        <v>2309</v>
      </c>
      <c r="H435" t="s">
        <v>1011</v>
      </c>
      <c r="I435" s="1" t="s">
        <v>2604</v>
      </c>
      <c r="J435" s="1" t="s">
        <v>2604</v>
      </c>
      <c r="K435" s="1" t="s">
        <v>2549</v>
      </c>
      <c r="L435" s="1" t="s">
        <v>1012</v>
      </c>
      <c r="M435">
        <v>12270</v>
      </c>
      <c r="N435">
        <v>16</v>
      </c>
      <c r="O435" s="1" t="str">
        <f>VLOOKUP(Sales[[#This Row],[Product ID]],Products[[#Headers],[#Data],[Product ID]:[Product Name]],2,FALSE)</f>
        <v>Kinenadryl</v>
      </c>
      <c r="P435" s="1" t="str">
        <f>VLOOKUP(Sales[[#This Row],[Product ID]],Products[[#Headers],[#Data],[Product ID]:[Category]],3,)</f>
        <v>Antipiretics</v>
      </c>
      <c r="Q435" s="13">
        <f>VLOOKUP(Sales[[#This Row],[Product ID]],Products[[#Headers],[#Data],[Product ID]:[Unit Price]],4,FALSE)</f>
        <v>26.31</v>
      </c>
      <c r="R435" s="14">
        <f>VLOOKUP(Sales[[#This Row],[Product ID]],Products[[#Headers],[#Data]],5,FALSE)</f>
        <v>16</v>
      </c>
      <c r="S435" s="13">
        <f>Sales[[#This Row],[Quantity]]*Sales[[#This Row],[Unit Price]]</f>
        <v>420.96</v>
      </c>
      <c r="T435" s="14">
        <f>Sales[[#This Row],[Quantity]]*Sales[[#This Row],[Unit Cost]]</f>
        <v>256</v>
      </c>
      <c r="U435" s="13">
        <f>Sales[[#This Row],[Total Sales]]-Sales[[#This Row],[Total Cost]]</f>
        <v>164.95999999999998</v>
      </c>
    </row>
    <row r="436" spans="1:21" x14ac:dyDescent="0.25">
      <c r="A436" t="s">
        <v>444</v>
      </c>
      <c r="B436" s="2">
        <v>44179</v>
      </c>
      <c r="C436" s="2" t="str">
        <f t="shared" si="12"/>
        <v>Monday</v>
      </c>
      <c r="D436" s="2" t="str">
        <f t="shared" si="13"/>
        <v>December</v>
      </c>
      <c r="E436" s="3">
        <v>0.42876260901959717</v>
      </c>
      <c r="F436" t="s">
        <v>2109</v>
      </c>
      <c r="G436" t="s">
        <v>2321</v>
      </c>
      <c r="H436" t="s">
        <v>1010</v>
      </c>
      <c r="I436" s="1" t="s">
        <v>2600</v>
      </c>
      <c r="J436" s="1" t="s">
        <v>2600</v>
      </c>
      <c r="K436" s="1" t="s">
        <v>2549</v>
      </c>
      <c r="L436" s="1" t="s">
        <v>1012</v>
      </c>
      <c r="M436">
        <v>12598</v>
      </c>
      <c r="N436">
        <v>49</v>
      </c>
      <c r="O436" s="1" t="str">
        <f>VLOOKUP(Sales[[#This Row],[Product ID]],Products[[#Headers],[#Data],[Product ID]:[Product Name]],2,FALSE)</f>
        <v>KI Conference Tables</v>
      </c>
      <c r="P436" s="1" t="str">
        <f>VLOOKUP(Sales[[#This Row],[Product ID]],Products[[#Headers],[#Data],[Product ID]:[Category]],3,)</f>
        <v>Furniture</v>
      </c>
      <c r="Q436" s="13">
        <f>VLOOKUP(Sales[[#This Row],[Product ID]],Products[[#Headers],[#Data],[Product ID]:[Unit Price]],4,FALSE)</f>
        <v>51.34</v>
      </c>
      <c r="R436" s="14">
        <f>VLOOKUP(Sales[[#This Row],[Product ID]],Products[[#Headers],[#Data]],5,FALSE)</f>
        <v>23</v>
      </c>
      <c r="S436" s="13">
        <f>Sales[[#This Row],[Quantity]]*Sales[[#This Row],[Unit Price]]</f>
        <v>2515.6600000000003</v>
      </c>
      <c r="T436" s="14">
        <f>Sales[[#This Row],[Quantity]]*Sales[[#This Row],[Unit Cost]]</f>
        <v>1127</v>
      </c>
      <c r="U436" s="13">
        <f>Sales[[#This Row],[Total Sales]]-Sales[[#This Row],[Total Cost]]</f>
        <v>1388.6600000000003</v>
      </c>
    </row>
    <row r="437" spans="1:21" x14ac:dyDescent="0.25">
      <c r="A437" t="s">
        <v>445</v>
      </c>
      <c r="B437" s="2">
        <v>44190</v>
      </c>
      <c r="C437" s="2" t="str">
        <f t="shared" si="12"/>
        <v>Friday</v>
      </c>
      <c r="D437" s="2" t="str">
        <f t="shared" si="13"/>
        <v>December</v>
      </c>
      <c r="E437" s="3">
        <v>0.7041126581917283</v>
      </c>
      <c r="F437" t="s">
        <v>2135</v>
      </c>
      <c r="G437" t="s">
        <v>2347</v>
      </c>
      <c r="H437" t="s">
        <v>1010</v>
      </c>
      <c r="I437" s="1" t="s">
        <v>2670</v>
      </c>
      <c r="J437" s="1" t="s">
        <v>2670</v>
      </c>
      <c r="K437" s="1" t="s">
        <v>2549</v>
      </c>
      <c r="L437" s="1" t="s">
        <v>1012</v>
      </c>
      <c r="M437">
        <v>12746</v>
      </c>
      <c r="N437">
        <v>29</v>
      </c>
      <c r="O437" s="1" t="str">
        <f>VLOOKUP(Sales[[#This Row],[Product ID]],Products[[#Headers],[#Data],[Product ID]:[Product Name]],2,FALSE)</f>
        <v>Xerox 1987</v>
      </c>
      <c r="P437" s="1" t="str">
        <f>VLOOKUP(Sales[[#This Row],[Product ID]],Products[[#Headers],[#Data],[Product ID]:[Category]],3,)</f>
        <v>Office Supplies</v>
      </c>
      <c r="Q437" s="13">
        <f>VLOOKUP(Sales[[#This Row],[Product ID]],Products[[#Headers],[#Data],[Product ID]:[Unit Price]],4,FALSE)</f>
        <v>93.22</v>
      </c>
      <c r="R437" s="14">
        <f>VLOOKUP(Sales[[#This Row],[Product ID]],Products[[#Headers],[#Data]],5,FALSE)</f>
        <v>70</v>
      </c>
      <c r="S437" s="13">
        <f>Sales[[#This Row],[Quantity]]*Sales[[#This Row],[Unit Price]]</f>
        <v>2703.38</v>
      </c>
      <c r="T437" s="14">
        <f>Sales[[#This Row],[Quantity]]*Sales[[#This Row],[Unit Cost]]</f>
        <v>2030</v>
      </c>
      <c r="U437" s="13">
        <f>Sales[[#This Row],[Total Sales]]-Sales[[#This Row],[Total Cost]]</f>
        <v>673.38000000000011</v>
      </c>
    </row>
    <row r="438" spans="1:21" x14ac:dyDescent="0.25">
      <c r="A438" t="s">
        <v>446</v>
      </c>
      <c r="B438" s="2">
        <v>44067</v>
      </c>
      <c r="C438" s="2" t="str">
        <f t="shared" si="12"/>
        <v>Monday</v>
      </c>
      <c r="D438" s="2" t="str">
        <f t="shared" si="13"/>
        <v>August</v>
      </c>
      <c r="E438" s="3">
        <v>0.93335203711703152</v>
      </c>
      <c r="F438" t="s">
        <v>2034</v>
      </c>
      <c r="G438" t="s">
        <v>2246</v>
      </c>
      <c r="H438" t="s">
        <v>1011</v>
      </c>
      <c r="I438" s="1" t="s">
        <v>2671</v>
      </c>
      <c r="J438" s="1" t="s">
        <v>2671</v>
      </c>
      <c r="K438" s="1" t="s">
        <v>2549</v>
      </c>
      <c r="L438" s="1" t="s">
        <v>1014</v>
      </c>
      <c r="M438">
        <v>12292</v>
      </c>
      <c r="N438">
        <v>12</v>
      </c>
      <c r="O438" s="1" t="str">
        <f>VLOOKUP(Sales[[#This Row],[Product ID]],Products[[#Headers],[#Data],[Product ID]:[Product Name]],2,FALSE)</f>
        <v>Microroban Afatigomar</v>
      </c>
      <c r="P438" s="1" t="str">
        <f>VLOOKUP(Sales[[#This Row],[Product ID]],Products[[#Headers],[#Data],[Product ID]:[Category]],3,)</f>
        <v>Antimalarial</v>
      </c>
      <c r="Q438" s="13">
        <f>VLOOKUP(Sales[[#This Row],[Product ID]],Products[[#Headers],[#Data],[Product ID]:[Unit Price]],4,FALSE)</f>
        <v>97.22</v>
      </c>
      <c r="R438" s="14">
        <f>VLOOKUP(Sales[[#This Row],[Product ID]],Products[[#Headers],[#Data]],5,FALSE)</f>
        <v>88</v>
      </c>
      <c r="S438" s="13">
        <f>Sales[[#This Row],[Quantity]]*Sales[[#This Row],[Unit Price]]</f>
        <v>1166.6399999999999</v>
      </c>
      <c r="T438" s="14">
        <f>Sales[[#This Row],[Quantity]]*Sales[[#This Row],[Unit Cost]]</f>
        <v>1056</v>
      </c>
      <c r="U438" s="13">
        <f>Sales[[#This Row],[Total Sales]]-Sales[[#This Row],[Total Cost]]</f>
        <v>110.63999999999987</v>
      </c>
    </row>
    <row r="439" spans="1:21" x14ac:dyDescent="0.25">
      <c r="A439" t="s">
        <v>447</v>
      </c>
      <c r="B439" s="2">
        <v>44057</v>
      </c>
      <c r="C439" s="2" t="str">
        <f t="shared" si="12"/>
        <v>Friday</v>
      </c>
      <c r="D439" s="2" t="str">
        <f t="shared" si="13"/>
        <v>August</v>
      </c>
      <c r="E439" s="3">
        <v>0.43916629746963065</v>
      </c>
      <c r="F439" t="s">
        <v>2201</v>
      </c>
      <c r="G439" t="s">
        <v>2413</v>
      </c>
      <c r="H439" t="s">
        <v>1011</v>
      </c>
      <c r="I439" s="1" t="s">
        <v>2610</v>
      </c>
      <c r="J439" s="1" t="s">
        <v>2610</v>
      </c>
      <c r="K439" s="1" t="s">
        <v>2549</v>
      </c>
      <c r="L439" s="1" t="s">
        <v>1014</v>
      </c>
      <c r="M439">
        <v>12339</v>
      </c>
      <c r="N439">
        <v>10</v>
      </c>
      <c r="O439" s="1" t="str">
        <f>VLOOKUP(Sales[[#This Row],[Product ID]],Products[[#Headers],[#Data],[Product ID]:[Product Name]],2,FALSE)</f>
        <v>Symbisine Prednimadin</v>
      </c>
      <c r="P439" s="1" t="str">
        <f>VLOOKUP(Sales[[#This Row],[Product ID]],Products[[#Headers],[#Data],[Product ID]:[Category]],3,)</f>
        <v>Mood Stabilizers</v>
      </c>
      <c r="Q439" s="13">
        <f>VLOOKUP(Sales[[#This Row],[Product ID]],Products[[#Headers],[#Data],[Product ID]:[Unit Price]],4,FALSE)</f>
        <v>23.03</v>
      </c>
      <c r="R439" s="14">
        <f>VLOOKUP(Sales[[#This Row],[Product ID]],Products[[#Headers],[#Data]],5,FALSE)</f>
        <v>9</v>
      </c>
      <c r="S439" s="13">
        <f>Sales[[#This Row],[Quantity]]*Sales[[#This Row],[Unit Price]]</f>
        <v>230.3</v>
      </c>
      <c r="T439" s="14">
        <f>Sales[[#This Row],[Quantity]]*Sales[[#This Row],[Unit Cost]]</f>
        <v>90</v>
      </c>
      <c r="U439" s="13">
        <f>Sales[[#This Row],[Total Sales]]-Sales[[#This Row],[Total Cost]]</f>
        <v>140.30000000000001</v>
      </c>
    </row>
    <row r="440" spans="1:21" x14ac:dyDescent="0.25">
      <c r="A440" t="s">
        <v>448</v>
      </c>
      <c r="B440" s="2">
        <v>44125</v>
      </c>
      <c r="C440" s="2" t="str">
        <f t="shared" si="12"/>
        <v>Wednesday</v>
      </c>
      <c r="D440" s="2" t="str">
        <f t="shared" si="13"/>
        <v>October</v>
      </c>
      <c r="E440" s="3">
        <v>0.5412788179286222</v>
      </c>
      <c r="F440" t="s">
        <v>2197</v>
      </c>
      <c r="G440" t="s">
        <v>2409</v>
      </c>
      <c r="H440" t="s">
        <v>1010</v>
      </c>
      <c r="I440" s="1" t="s">
        <v>2568</v>
      </c>
      <c r="J440" s="1" t="s">
        <v>2568</v>
      </c>
      <c r="K440" s="1" t="s">
        <v>2549</v>
      </c>
      <c r="L440" s="1" t="s">
        <v>1013</v>
      </c>
      <c r="M440">
        <v>13089</v>
      </c>
      <c r="N440">
        <v>68</v>
      </c>
      <c r="O440" s="1" t="str">
        <f>VLOOKUP(Sales[[#This Row],[Product ID]],Products[[#Headers],[#Data],[Product ID]:[Product Name]],2,FALSE)</f>
        <v>Polycom CX600 IP Phone VoIP phone</v>
      </c>
      <c r="P440" s="1" t="str">
        <f>VLOOKUP(Sales[[#This Row],[Product ID]],Products[[#Headers],[#Data],[Product ID]:[Category]],3,)</f>
        <v>Technology</v>
      </c>
      <c r="Q440" s="13">
        <f>VLOOKUP(Sales[[#This Row],[Product ID]],Products[[#Headers],[#Data],[Product ID]:[Unit Price]],4,FALSE)</f>
        <v>42.57</v>
      </c>
      <c r="R440" s="14">
        <f>VLOOKUP(Sales[[#This Row],[Product ID]],Products[[#Headers],[#Data]],5,FALSE)</f>
        <v>22</v>
      </c>
      <c r="S440" s="13">
        <f>Sales[[#This Row],[Quantity]]*Sales[[#This Row],[Unit Price]]</f>
        <v>2894.76</v>
      </c>
      <c r="T440" s="14">
        <f>Sales[[#This Row],[Quantity]]*Sales[[#This Row],[Unit Cost]]</f>
        <v>1496</v>
      </c>
      <c r="U440" s="13">
        <f>Sales[[#This Row],[Total Sales]]-Sales[[#This Row],[Total Cost]]</f>
        <v>1398.7600000000002</v>
      </c>
    </row>
    <row r="441" spans="1:21" x14ac:dyDescent="0.25">
      <c r="A441" t="s">
        <v>449</v>
      </c>
      <c r="B441" s="2">
        <v>44266</v>
      </c>
      <c r="C441" s="2" t="str">
        <f t="shared" si="12"/>
        <v>Thursday</v>
      </c>
      <c r="D441" s="2" t="str">
        <f t="shared" si="13"/>
        <v>March</v>
      </c>
      <c r="E441" s="3">
        <v>0.38439301077145693</v>
      </c>
      <c r="F441" t="s">
        <v>2134</v>
      </c>
      <c r="G441" t="s">
        <v>2346</v>
      </c>
      <c r="H441" t="s">
        <v>1011</v>
      </c>
      <c r="I441" s="1" t="s">
        <v>2672</v>
      </c>
      <c r="J441" s="1" t="s">
        <v>2672</v>
      </c>
      <c r="K441" s="1" t="s">
        <v>2549</v>
      </c>
      <c r="L441" s="1" t="s">
        <v>1013</v>
      </c>
      <c r="M441">
        <v>12745</v>
      </c>
      <c r="N441">
        <v>44</v>
      </c>
      <c r="O441" s="1" t="str">
        <f>VLOOKUP(Sales[[#This Row],[Product ID]],Products[[#Headers],[#Data],[Product ID]:[Product Name]],2,FALSE)</f>
        <v>Bevis Steel Folding Chairs</v>
      </c>
      <c r="P441" s="1" t="str">
        <f>VLOOKUP(Sales[[#This Row],[Product ID]],Products[[#Headers],[#Data],[Product ID]:[Category]],3,)</f>
        <v>Furniture</v>
      </c>
      <c r="Q441" s="13">
        <f>VLOOKUP(Sales[[#This Row],[Product ID]],Products[[#Headers],[#Data],[Product ID]:[Unit Price]],4,FALSE)</f>
        <v>98.97</v>
      </c>
      <c r="R441" s="14">
        <f>VLOOKUP(Sales[[#This Row],[Product ID]],Products[[#Headers],[#Data]],5,FALSE)</f>
        <v>53</v>
      </c>
      <c r="S441" s="13">
        <f>Sales[[#This Row],[Quantity]]*Sales[[#This Row],[Unit Price]]</f>
        <v>4354.68</v>
      </c>
      <c r="T441" s="14">
        <f>Sales[[#This Row],[Quantity]]*Sales[[#This Row],[Unit Cost]]</f>
        <v>2332</v>
      </c>
      <c r="U441" s="13">
        <f>Sales[[#This Row],[Total Sales]]-Sales[[#This Row],[Total Cost]]</f>
        <v>2022.6800000000003</v>
      </c>
    </row>
    <row r="442" spans="1:21" x14ac:dyDescent="0.25">
      <c r="A442" t="s">
        <v>450</v>
      </c>
      <c r="B442" s="2">
        <v>44127</v>
      </c>
      <c r="C442" s="2" t="str">
        <f t="shared" si="12"/>
        <v>Friday</v>
      </c>
      <c r="D442" s="2" t="str">
        <f t="shared" si="13"/>
        <v>October</v>
      </c>
      <c r="E442" s="3">
        <v>0.8667759691322755</v>
      </c>
      <c r="F442" t="s">
        <v>2173</v>
      </c>
      <c r="G442" t="s">
        <v>2385</v>
      </c>
      <c r="H442" t="s">
        <v>1010</v>
      </c>
      <c r="I442" s="1" t="s">
        <v>2581</v>
      </c>
      <c r="J442" s="1" t="s">
        <v>2581</v>
      </c>
      <c r="K442" s="1" t="s">
        <v>2549</v>
      </c>
      <c r="L442" s="1" t="s">
        <v>1012</v>
      </c>
      <c r="M442">
        <v>12846</v>
      </c>
      <c r="N442">
        <v>19</v>
      </c>
      <c r="O442" s="1" t="str">
        <f>VLOOKUP(Sales[[#This Row],[Product ID]],Products[[#Headers],[#Data],[Product ID]:[Product Name]],2,FALSE)</f>
        <v>Premier Elliptical Ring Binder, Black</v>
      </c>
      <c r="P442" s="1" t="str">
        <f>VLOOKUP(Sales[[#This Row],[Product ID]],Products[[#Headers],[#Data],[Product ID]:[Category]],3,)</f>
        <v>Office Supplies</v>
      </c>
      <c r="Q442" s="13">
        <f>VLOOKUP(Sales[[#This Row],[Product ID]],Products[[#Headers],[#Data],[Product ID]:[Unit Price]],4,FALSE)</f>
        <v>77.63</v>
      </c>
      <c r="R442" s="14">
        <f>VLOOKUP(Sales[[#This Row],[Product ID]],Products[[#Headers],[#Data]],5,FALSE)</f>
        <v>55</v>
      </c>
      <c r="S442" s="13">
        <f>Sales[[#This Row],[Quantity]]*Sales[[#This Row],[Unit Price]]</f>
        <v>1474.9699999999998</v>
      </c>
      <c r="T442" s="14">
        <f>Sales[[#This Row],[Quantity]]*Sales[[#This Row],[Unit Cost]]</f>
        <v>1045</v>
      </c>
      <c r="U442" s="13">
        <f>Sales[[#This Row],[Total Sales]]-Sales[[#This Row],[Total Cost]]</f>
        <v>429.9699999999998</v>
      </c>
    </row>
    <row r="443" spans="1:21" x14ac:dyDescent="0.25">
      <c r="A443" t="s">
        <v>451</v>
      </c>
      <c r="B443" s="2">
        <v>44331</v>
      </c>
      <c r="C443" s="2" t="str">
        <f t="shared" si="12"/>
        <v>Saturday</v>
      </c>
      <c r="D443" s="2" t="str">
        <f t="shared" si="13"/>
        <v>May</v>
      </c>
      <c r="E443" s="3">
        <v>0.88056541645593045</v>
      </c>
      <c r="F443" t="s">
        <v>2202</v>
      </c>
      <c r="G443" t="s">
        <v>2414</v>
      </c>
      <c r="H443" t="s">
        <v>1010</v>
      </c>
      <c r="I443" s="1" t="s">
        <v>2655</v>
      </c>
      <c r="J443" s="1" t="s">
        <v>2655</v>
      </c>
      <c r="K443" s="1" t="s">
        <v>2549</v>
      </c>
      <c r="L443" s="1" t="s">
        <v>1012</v>
      </c>
      <c r="M443">
        <v>12447</v>
      </c>
      <c r="N443">
        <v>71</v>
      </c>
      <c r="O443" s="1" t="str">
        <f>VLOOKUP(Sales[[#This Row],[Product ID]],Products[[#Headers],[#Data],[Product ID]:[Product Name]],2,FALSE)</f>
        <v>Economy Binders</v>
      </c>
      <c r="P443" s="1" t="str">
        <f>VLOOKUP(Sales[[#This Row],[Product ID]],Products[[#Headers],[#Data],[Product ID]:[Category]],3,)</f>
        <v>Office Supplies</v>
      </c>
      <c r="Q443" s="13">
        <f>VLOOKUP(Sales[[#This Row],[Product ID]],Products[[#Headers],[#Data],[Product ID]:[Unit Price]],4,FALSE)</f>
        <v>15.55</v>
      </c>
      <c r="R443" s="14">
        <f>VLOOKUP(Sales[[#This Row],[Product ID]],Products[[#Headers],[#Data]],5,FALSE)</f>
        <v>9</v>
      </c>
      <c r="S443" s="13">
        <f>Sales[[#This Row],[Quantity]]*Sales[[#This Row],[Unit Price]]</f>
        <v>1104.05</v>
      </c>
      <c r="T443" s="14">
        <f>Sales[[#This Row],[Quantity]]*Sales[[#This Row],[Unit Cost]]</f>
        <v>639</v>
      </c>
      <c r="U443" s="13">
        <f>Sales[[#This Row],[Total Sales]]-Sales[[#This Row],[Total Cost]]</f>
        <v>465.04999999999995</v>
      </c>
    </row>
    <row r="444" spans="1:21" x14ac:dyDescent="0.25">
      <c r="A444" t="s">
        <v>452</v>
      </c>
      <c r="B444" s="2">
        <v>44132</v>
      </c>
      <c r="C444" s="2" t="str">
        <f t="shared" si="12"/>
        <v>Wednesday</v>
      </c>
      <c r="D444" s="2" t="str">
        <f t="shared" si="13"/>
        <v>October</v>
      </c>
      <c r="E444" s="3">
        <v>5.3648855487697156E-2</v>
      </c>
      <c r="F444" t="s">
        <v>2196</v>
      </c>
      <c r="G444" t="s">
        <v>2408</v>
      </c>
      <c r="H444" t="s">
        <v>1010</v>
      </c>
      <c r="I444" s="1" t="s">
        <v>2673</v>
      </c>
      <c r="J444" s="1" t="s">
        <v>2673</v>
      </c>
      <c r="K444" s="1" t="s">
        <v>2549</v>
      </c>
      <c r="L444" s="1" t="s">
        <v>1012</v>
      </c>
      <c r="M444">
        <v>12677</v>
      </c>
      <c r="N444">
        <v>71</v>
      </c>
      <c r="O444" s="1" t="str">
        <f>VLOOKUP(Sales[[#This Row],[Product ID]],Products[[#Headers],[#Data],[Product ID]:[Product Name]],2,FALSE)</f>
        <v>Ibico Recycled Grain-Textured Covers</v>
      </c>
      <c r="P444" s="1" t="str">
        <f>VLOOKUP(Sales[[#This Row],[Product ID]],Products[[#Headers],[#Data],[Product ID]:[Category]],3,)</f>
        <v>Office Supplies</v>
      </c>
      <c r="Q444" s="13">
        <f>VLOOKUP(Sales[[#This Row],[Product ID]],Products[[#Headers],[#Data],[Product ID]:[Unit Price]],4,FALSE)</f>
        <v>18.77</v>
      </c>
      <c r="R444" s="14">
        <f>VLOOKUP(Sales[[#This Row],[Product ID]],Products[[#Headers],[#Data]],5,FALSE)</f>
        <v>9</v>
      </c>
      <c r="S444" s="13">
        <f>Sales[[#This Row],[Quantity]]*Sales[[#This Row],[Unit Price]]</f>
        <v>1332.67</v>
      </c>
      <c r="T444" s="14">
        <f>Sales[[#This Row],[Quantity]]*Sales[[#This Row],[Unit Cost]]</f>
        <v>639</v>
      </c>
      <c r="U444" s="13">
        <f>Sales[[#This Row],[Total Sales]]-Sales[[#This Row],[Total Cost]]</f>
        <v>693.67000000000007</v>
      </c>
    </row>
    <row r="445" spans="1:21" x14ac:dyDescent="0.25">
      <c r="A445" t="s">
        <v>453</v>
      </c>
      <c r="B445" s="2">
        <v>44214</v>
      </c>
      <c r="C445" s="2" t="str">
        <f t="shared" si="12"/>
        <v>Monday</v>
      </c>
      <c r="D445" s="2" t="str">
        <f t="shared" si="13"/>
        <v>January</v>
      </c>
      <c r="E445" s="3">
        <v>0.49031546554187933</v>
      </c>
      <c r="F445" t="s">
        <v>2203</v>
      </c>
      <c r="G445" t="s">
        <v>2415</v>
      </c>
      <c r="H445" t="s">
        <v>1010</v>
      </c>
      <c r="I445" s="1" t="s">
        <v>2567</v>
      </c>
      <c r="J445" s="1" t="s">
        <v>2567</v>
      </c>
      <c r="K445" s="1" t="s">
        <v>2549</v>
      </c>
      <c r="L445" s="1" t="s">
        <v>1012</v>
      </c>
      <c r="M445">
        <v>12510</v>
      </c>
      <c r="N445">
        <v>88</v>
      </c>
      <c r="O445" s="1" t="str">
        <f>VLOOKUP(Sales[[#This Row],[Product ID]],Products[[#Headers],[#Data],[Product ID]:[Product Name]],2,FALSE)</f>
        <v>Convenience Packs of Business Envelopes</v>
      </c>
      <c r="P445" s="1" t="str">
        <f>VLOOKUP(Sales[[#This Row],[Product ID]],Products[[#Headers],[#Data],[Product ID]:[Category]],3,)</f>
        <v>Office Supplies</v>
      </c>
      <c r="Q445" s="13">
        <f>VLOOKUP(Sales[[#This Row],[Product ID]],Products[[#Headers],[#Data],[Product ID]:[Unit Price]],4,FALSE)</f>
        <v>35.380000000000003</v>
      </c>
      <c r="R445" s="14">
        <f>VLOOKUP(Sales[[#This Row],[Product ID]],Products[[#Headers],[#Data]],5,FALSE)</f>
        <v>20</v>
      </c>
      <c r="S445" s="13">
        <f>Sales[[#This Row],[Quantity]]*Sales[[#This Row],[Unit Price]]</f>
        <v>3113.44</v>
      </c>
      <c r="T445" s="14">
        <f>Sales[[#This Row],[Quantity]]*Sales[[#This Row],[Unit Cost]]</f>
        <v>1760</v>
      </c>
      <c r="U445" s="13">
        <f>Sales[[#This Row],[Total Sales]]-Sales[[#This Row],[Total Cost]]</f>
        <v>1353.44</v>
      </c>
    </row>
    <row r="446" spans="1:21" x14ac:dyDescent="0.25">
      <c r="A446" t="s">
        <v>454</v>
      </c>
      <c r="B446" s="2">
        <v>44177</v>
      </c>
      <c r="C446" s="2" t="str">
        <f t="shared" si="12"/>
        <v>Saturday</v>
      </c>
      <c r="D446" s="2" t="str">
        <f t="shared" si="13"/>
        <v>December</v>
      </c>
      <c r="E446" s="3">
        <v>0.27992976274396308</v>
      </c>
      <c r="F446" t="s">
        <v>2093</v>
      </c>
      <c r="G446" t="s">
        <v>2305</v>
      </c>
      <c r="H446" t="s">
        <v>1010</v>
      </c>
      <c r="I446" s="1" t="s">
        <v>2674</v>
      </c>
      <c r="J446" s="1" t="s">
        <v>2674</v>
      </c>
      <c r="K446" s="1" t="s">
        <v>2549</v>
      </c>
      <c r="L446" s="1" t="s">
        <v>1012</v>
      </c>
      <c r="M446">
        <v>12885</v>
      </c>
      <c r="N446">
        <v>94</v>
      </c>
      <c r="O446" s="1" t="str">
        <f>VLOOKUP(Sales[[#This Row],[Product ID]],Products[[#Headers],[#Data],[Product ID]:[Product Name]],2,FALSE)</f>
        <v>Xerox 1894</v>
      </c>
      <c r="P446" s="1" t="str">
        <f>VLOOKUP(Sales[[#This Row],[Product ID]],Products[[#Headers],[#Data],[Product ID]:[Category]],3,)</f>
        <v>Office Supplies</v>
      </c>
      <c r="Q446" s="13">
        <f>VLOOKUP(Sales[[#This Row],[Product ID]],Products[[#Headers],[#Data],[Product ID]:[Unit Price]],4,FALSE)</f>
        <v>27.28</v>
      </c>
      <c r="R446" s="14">
        <f>VLOOKUP(Sales[[#This Row],[Product ID]],Products[[#Headers],[#Data]],5,FALSE)</f>
        <v>9</v>
      </c>
      <c r="S446" s="13">
        <f>Sales[[#This Row],[Quantity]]*Sales[[#This Row],[Unit Price]]</f>
        <v>2564.3200000000002</v>
      </c>
      <c r="T446" s="14">
        <f>Sales[[#This Row],[Quantity]]*Sales[[#This Row],[Unit Cost]]</f>
        <v>846</v>
      </c>
      <c r="U446" s="13">
        <f>Sales[[#This Row],[Total Sales]]-Sales[[#This Row],[Total Cost]]</f>
        <v>1718.3200000000002</v>
      </c>
    </row>
    <row r="447" spans="1:21" x14ac:dyDescent="0.25">
      <c r="A447" t="s">
        <v>455</v>
      </c>
      <c r="B447" s="2">
        <v>44286</v>
      </c>
      <c r="C447" s="2" t="str">
        <f t="shared" si="12"/>
        <v>Wednesday</v>
      </c>
      <c r="D447" s="2" t="str">
        <f t="shared" si="13"/>
        <v>March</v>
      </c>
      <c r="E447" s="3">
        <v>0.29280623516453075</v>
      </c>
      <c r="F447" t="s">
        <v>2130</v>
      </c>
      <c r="G447" t="s">
        <v>2342</v>
      </c>
      <c r="H447" t="s">
        <v>1010</v>
      </c>
      <c r="I447" s="1" t="s">
        <v>2550</v>
      </c>
      <c r="J447" s="1" t="s">
        <v>2550</v>
      </c>
      <c r="K447" s="1" t="s">
        <v>2549</v>
      </c>
      <c r="L447" s="1" t="s">
        <v>1012</v>
      </c>
      <c r="M447">
        <v>12868</v>
      </c>
      <c r="N447">
        <v>27</v>
      </c>
      <c r="O447" s="1" t="str">
        <f>VLOOKUP(Sales[[#This Row],[Product ID]],Products[[#Headers],[#Data],[Product ID]:[Product Name]],2,FALSE)</f>
        <v>Alliance Big Bands Rubber Bands, 12/Pack</v>
      </c>
      <c r="P447" s="1" t="str">
        <f>VLOOKUP(Sales[[#This Row],[Product ID]],Products[[#Headers],[#Data],[Product ID]:[Category]],3,)</f>
        <v>Office Supplies</v>
      </c>
      <c r="Q447" s="13">
        <f>VLOOKUP(Sales[[#This Row],[Product ID]],Products[[#Headers],[#Data],[Product ID]:[Unit Price]],4,FALSE)</f>
        <v>53.72</v>
      </c>
      <c r="R447" s="14">
        <f>VLOOKUP(Sales[[#This Row],[Product ID]],Products[[#Headers],[#Data]],5,FALSE)</f>
        <v>21</v>
      </c>
      <c r="S447" s="13">
        <f>Sales[[#This Row],[Quantity]]*Sales[[#This Row],[Unit Price]]</f>
        <v>1450.44</v>
      </c>
      <c r="T447" s="14">
        <f>Sales[[#This Row],[Quantity]]*Sales[[#This Row],[Unit Cost]]</f>
        <v>567</v>
      </c>
      <c r="U447" s="13">
        <f>Sales[[#This Row],[Total Sales]]-Sales[[#This Row],[Total Cost]]</f>
        <v>883.44</v>
      </c>
    </row>
    <row r="448" spans="1:21" x14ac:dyDescent="0.25">
      <c r="A448" t="s">
        <v>456</v>
      </c>
      <c r="B448" s="2">
        <v>44028</v>
      </c>
      <c r="C448" s="2" t="str">
        <f t="shared" si="12"/>
        <v>Thursday</v>
      </c>
      <c r="D448" s="2" t="str">
        <f t="shared" si="13"/>
        <v>July</v>
      </c>
      <c r="E448" s="3">
        <v>0.23613478252570197</v>
      </c>
      <c r="F448" t="s">
        <v>2172</v>
      </c>
      <c r="G448" t="s">
        <v>2384</v>
      </c>
      <c r="H448" t="s">
        <v>1011</v>
      </c>
      <c r="I448" s="1" t="s">
        <v>2605</v>
      </c>
      <c r="J448" s="1" t="s">
        <v>2605</v>
      </c>
      <c r="K448" s="1" t="s">
        <v>2549</v>
      </c>
      <c r="L448" s="1" t="s">
        <v>1012</v>
      </c>
      <c r="M448">
        <v>12810</v>
      </c>
      <c r="N448">
        <v>68</v>
      </c>
      <c r="O448" s="1" t="str">
        <f>VLOOKUP(Sales[[#This Row],[Product ID]],Products[[#Headers],[#Data],[Product ID]:[Product Name]],2,FALSE)</f>
        <v>Colored Envelopes</v>
      </c>
      <c r="P448" s="1" t="str">
        <f>VLOOKUP(Sales[[#This Row],[Product ID]],Products[[#Headers],[#Data],[Product ID]:[Category]],3,)</f>
        <v>Office Supplies</v>
      </c>
      <c r="Q448" s="13">
        <f>VLOOKUP(Sales[[#This Row],[Product ID]],Products[[#Headers],[#Data],[Product ID]:[Unit Price]],4,FALSE)</f>
        <v>64.08</v>
      </c>
      <c r="R448" s="14">
        <f>VLOOKUP(Sales[[#This Row],[Product ID]],Products[[#Headers],[#Data]],5,FALSE)</f>
        <v>58</v>
      </c>
      <c r="S448" s="13">
        <f>Sales[[#This Row],[Quantity]]*Sales[[#This Row],[Unit Price]]</f>
        <v>4357.4399999999996</v>
      </c>
      <c r="T448" s="14">
        <f>Sales[[#This Row],[Quantity]]*Sales[[#This Row],[Unit Cost]]</f>
        <v>3944</v>
      </c>
      <c r="U448" s="13">
        <f>Sales[[#This Row],[Total Sales]]-Sales[[#This Row],[Total Cost]]</f>
        <v>413.4399999999996</v>
      </c>
    </row>
    <row r="449" spans="1:21" x14ac:dyDescent="0.25">
      <c r="A449" t="s">
        <v>457</v>
      </c>
      <c r="B449" s="2">
        <v>44329</v>
      </c>
      <c r="C449" s="2" t="str">
        <f t="shared" si="12"/>
        <v>Thursday</v>
      </c>
      <c r="D449" s="2" t="str">
        <f t="shared" si="13"/>
        <v>May</v>
      </c>
      <c r="E449" s="3">
        <v>0.100048464255728</v>
      </c>
      <c r="F449" t="s">
        <v>2180</v>
      </c>
      <c r="G449" t="s">
        <v>2392</v>
      </c>
      <c r="H449" t="s">
        <v>1011</v>
      </c>
      <c r="I449" s="1" t="s">
        <v>2675</v>
      </c>
      <c r="J449" s="1" t="s">
        <v>2675</v>
      </c>
      <c r="K449" s="1" t="s">
        <v>2549</v>
      </c>
      <c r="L449" s="1" t="s">
        <v>1012</v>
      </c>
      <c r="M449">
        <v>12774</v>
      </c>
      <c r="N449">
        <v>44</v>
      </c>
      <c r="O449" s="1" t="str">
        <f>VLOOKUP(Sales[[#This Row],[Product ID]],Products[[#Headers],[#Data],[Product ID]:[Product Name]],2,FALSE)</f>
        <v>Boston 1645 Deluxe Heavier-Duty Electric Pencil Sharpener</v>
      </c>
      <c r="P449" s="1" t="str">
        <f>VLOOKUP(Sales[[#This Row],[Product ID]],Products[[#Headers],[#Data],[Product ID]:[Category]],3,)</f>
        <v>Office Supplies</v>
      </c>
      <c r="Q449" s="13">
        <f>VLOOKUP(Sales[[#This Row],[Product ID]],Products[[#Headers],[#Data],[Product ID]:[Unit Price]],4,FALSE)</f>
        <v>98.79</v>
      </c>
      <c r="R449" s="14">
        <f>VLOOKUP(Sales[[#This Row],[Product ID]],Products[[#Headers],[#Data]],5,FALSE)</f>
        <v>54</v>
      </c>
      <c r="S449" s="13">
        <f>Sales[[#This Row],[Quantity]]*Sales[[#This Row],[Unit Price]]</f>
        <v>4346.76</v>
      </c>
      <c r="T449" s="14">
        <f>Sales[[#This Row],[Quantity]]*Sales[[#This Row],[Unit Cost]]</f>
        <v>2376</v>
      </c>
      <c r="U449" s="13">
        <f>Sales[[#This Row],[Total Sales]]-Sales[[#This Row],[Total Cost]]</f>
        <v>1970.7600000000002</v>
      </c>
    </row>
    <row r="450" spans="1:21" x14ac:dyDescent="0.25">
      <c r="A450" t="s">
        <v>458</v>
      </c>
      <c r="B450" s="2">
        <v>44166</v>
      </c>
      <c r="C450" s="2" t="str">
        <f t="shared" ref="C450:C513" si="14">TEXT(B450,"DDDD")</f>
        <v>Tuesday</v>
      </c>
      <c r="D450" s="2" t="str">
        <f t="shared" ref="D450:D513" si="15">TEXT(B450,"MMMM")</f>
        <v>December</v>
      </c>
      <c r="E450" s="3">
        <v>1.1991528153928677E-2</v>
      </c>
      <c r="F450" t="s">
        <v>2196</v>
      </c>
      <c r="G450" t="s">
        <v>2408</v>
      </c>
      <c r="H450" t="s">
        <v>1011</v>
      </c>
      <c r="I450" s="1" t="s">
        <v>2666</v>
      </c>
      <c r="J450" s="1" t="s">
        <v>2666</v>
      </c>
      <c r="K450" s="1" t="s">
        <v>2549</v>
      </c>
      <c r="L450" s="1" t="s">
        <v>1012</v>
      </c>
      <c r="M450">
        <v>13064</v>
      </c>
      <c r="N450">
        <v>99</v>
      </c>
      <c r="O450" s="1" t="str">
        <f>VLOOKUP(Sales[[#This Row],[Product ID]],Products[[#Headers],[#Data],[Product ID]:[Product Name]],2,FALSE)</f>
        <v>Avery 483</v>
      </c>
      <c r="P450" s="1" t="str">
        <f>VLOOKUP(Sales[[#This Row],[Product ID]],Products[[#Headers],[#Data],[Product ID]:[Category]],3,)</f>
        <v>Office Supplies</v>
      </c>
      <c r="Q450" s="13">
        <f>VLOOKUP(Sales[[#This Row],[Product ID]],Products[[#Headers],[#Data],[Product ID]:[Unit Price]],4,FALSE)</f>
        <v>99.92</v>
      </c>
      <c r="R450" s="14">
        <f>VLOOKUP(Sales[[#This Row],[Product ID]],Products[[#Headers],[#Data]],5,FALSE)</f>
        <v>82</v>
      </c>
      <c r="S450" s="13">
        <f>Sales[[#This Row],[Quantity]]*Sales[[#This Row],[Unit Price]]</f>
        <v>9892.08</v>
      </c>
      <c r="T450" s="14">
        <f>Sales[[#This Row],[Quantity]]*Sales[[#This Row],[Unit Cost]]</f>
        <v>8118</v>
      </c>
      <c r="U450" s="13">
        <f>Sales[[#This Row],[Total Sales]]-Sales[[#This Row],[Total Cost]]</f>
        <v>1774.08</v>
      </c>
    </row>
    <row r="451" spans="1:21" x14ac:dyDescent="0.25">
      <c r="A451" t="s">
        <v>459</v>
      </c>
      <c r="B451" s="2">
        <v>44155</v>
      </c>
      <c r="C451" s="2" t="str">
        <f t="shared" si="14"/>
        <v>Friday</v>
      </c>
      <c r="D451" s="2" t="str">
        <f t="shared" si="15"/>
        <v>November</v>
      </c>
      <c r="E451" s="3">
        <v>0.69633895933141088</v>
      </c>
      <c r="F451" t="s">
        <v>2161</v>
      </c>
      <c r="G451" t="s">
        <v>2373</v>
      </c>
      <c r="H451" t="s">
        <v>1011</v>
      </c>
      <c r="I451" s="1" t="s">
        <v>2676</v>
      </c>
      <c r="J451" s="1" t="s">
        <v>2676</v>
      </c>
      <c r="K451" s="1" t="s">
        <v>2549</v>
      </c>
      <c r="L451" s="1" t="s">
        <v>1012</v>
      </c>
      <c r="M451">
        <v>12526</v>
      </c>
      <c r="N451">
        <v>40</v>
      </c>
      <c r="O451" s="1" t="str">
        <f>VLOOKUP(Sales[[#This Row],[Product ID]],Products[[#Headers],[#Data],[Product ID]:[Product Name]],2,FALSE)</f>
        <v>Lenovo 17-Key USB Numeric Keypad</v>
      </c>
      <c r="P451" s="1" t="str">
        <f>VLOOKUP(Sales[[#This Row],[Product ID]],Products[[#Headers],[#Data],[Product ID]:[Category]],3,)</f>
        <v>Technology</v>
      </c>
      <c r="Q451" s="13">
        <f>VLOOKUP(Sales[[#This Row],[Product ID]],Products[[#Headers],[#Data],[Product ID]:[Unit Price]],4,FALSE)</f>
        <v>76.819999999999993</v>
      </c>
      <c r="R451" s="14">
        <f>VLOOKUP(Sales[[#This Row],[Product ID]],Products[[#Headers],[#Data]],5,FALSE)</f>
        <v>69</v>
      </c>
      <c r="S451" s="13">
        <f>Sales[[#This Row],[Quantity]]*Sales[[#This Row],[Unit Price]]</f>
        <v>3072.7999999999997</v>
      </c>
      <c r="T451" s="14">
        <f>Sales[[#This Row],[Quantity]]*Sales[[#This Row],[Unit Cost]]</f>
        <v>2760</v>
      </c>
      <c r="U451" s="13">
        <f>Sales[[#This Row],[Total Sales]]-Sales[[#This Row],[Total Cost]]</f>
        <v>312.79999999999973</v>
      </c>
    </row>
    <row r="452" spans="1:21" x14ac:dyDescent="0.25">
      <c r="A452" t="s">
        <v>460</v>
      </c>
      <c r="B452" s="2">
        <v>44028</v>
      </c>
      <c r="C452" s="2" t="str">
        <f t="shared" si="14"/>
        <v>Thursday</v>
      </c>
      <c r="D452" s="2" t="str">
        <f t="shared" si="15"/>
        <v>July</v>
      </c>
      <c r="E452" s="3">
        <v>0.30450436435317818</v>
      </c>
      <c r="F452" t="s">
        <v>2194</v>
      </c>
      <c r="G452" t="s">
        <v>2406</v>
      </c>
      <c r="H452" t="s">
        <v>1010</v>
      </c>
      <c r="I452" s="1" t="s">
        <v>2559</v>
      </c>
      <c r="J452" s="1" t="s">
        <v>2559</v>
      </c>
      <c r="K452" s="1" t="s">
        <v>2549</v>
      </c>
      <c r="L452" s="1" t="s">
        <v>1012</v>
      </c>
      <c r="M452">
        <v>12864</v>
      </c>
      <c r="N452">
        <v>67</v>
      </c>
      <c r="O452" s="1" t="str">
        <f>VLOOKUP(Sales[[#This Row],[Product ID]],Products[[#Headers],[#Data],[Product ID]:[Product Name]],2,FALSE)</f>
        <v>Xerox 226</v>
      </c>
      <c r="P452" s="1" t="str">
        <f>VLOOKUP(Sales[[#This Row],[Product ID]],Products[[#Headers],[#Data],[Product ID]:[Category]],3,)</f>
        <v>Office Supplies</v>
      </c>
      <c r="Q452" s="13">
        <f>VLOOKUP(Sales[[#This Row],[Product ID]],Products[[#Headers],[#Data],[Product ID]:[Unit Price]],4,FALSE)</f>
        <v>22.32</v>
      </c>
      <c r="R452" s="14">
        <f>VLOOKUP(Sales[[#This Row],[Product ID]],Products[[#Headers],[#Data]],5,FALSE)</f>
        <v>21</v>
      </c>
      <c r="S452" s="13">
        <f>Sales[[#This Row],[Quantity]]*Sales[[#This Row],[Unit Price]]</f>
        <v>1495.44</v>
      </c>
      <c r="T452" s="14">
        <f>Sales[[#This Row],[Quantity]]*Sales[[#This Row],[Unit Cost]]</f>
        <v>1407</v>
      </c>
      <c r="U452" s="13">
        <f>Sales[[#This Row],[Total Sales]]-Sales[[#This Row],[Total Cost]]</f>
        <v>88.440000000000055</v>
      </c>
    </row>
    <row r="453" spans="1:21" x14ac:dyDescent="0.25">
      <c r="A453" t="s">
        <v>461</v>
      </c>
      <c r="B453" s="2">
        <v>44338</v>
      </c>
      <c r="C453" s="2" t="str">
        <f t="shared" si="14"/>
        <v>Saturday</v>
      </c>
      <c r="D453" s="2" t="str">
        <f t="shared" si="15"/>
        <v>May</v>
      </c>
      <c r="E453" s="3">
        <v>8.2958327150824962E-3</v>
      </c>
      <c r="F453" t="s">
        <v>2074</v>
      </c>
      <c r="G453" t="s">
        <v>2286</v>
      </c>
      <c r="H453" t="s">
        <v>1011</v>
      </c>
      <c r="I453" s="1" t="s">
        <v>2559</v>
      </c>
      <c r="J453" s="1" t="s">
        <v>2559</v>
      </c>
      <c r="K453" s="1" t="s">
        <v>2549</v>
      </c>
      <c r="L453" s="1" t="s">
        <v>1012</v>
      </c>
      <c r="M453">
        <v>12644</v>
      </c>
      <c r="N453">
        <v>38</v>
      </c>
      <c r="O453" s="1" t="str">
        <f>VLOOKUP(Sales[[#This Row],[Product ID]],Products[[#Headers],[#Data],[Product ID]:[Product Name]],2,FALSE)</f>
        <v>Ibico Laser Imprintable Binding System Covers</v>
      </c>
      <c r="P453" s="1" t="str">
        <f>VLOOKUP(Sales[[#This Row],[Product ID]],Products[[#Headers],[#Data],[Product ID]:[Category]],3,)</f>
        <v>Office Supplies</v>
      </c>
      <c r="Q453" s="13">
        <f>VLOOKUP(Sales[[#This Row],[Product ID]],Products[[#Headers],[#Data],[Product ID]:[Unit Price]],4,FALSE)</f>
        <v>90.74</v>
      </c>
      <c r="R453" s="14">
        <f>VLOOKUP(Sales[[#This Row],[Product ID]],Products[[#Headers],[#Data]],5,FALSE)</f>
        <v>81</v>
      </c>
      <c r="S453" s="13">
        <f>Sales[[#This Row],[Quantity]]*Sales[[#This Row],[Unit Price]]</f>
        <v>3448.12</v>
      </c>
      <c r="T453" s="14">
        <f>Sales[[#This Row],[Quantity]]*Sales[[#This Row],[Unit Cost]]</f>
        <v>3078</v>
      </c>
      <c r="U453" s="13">
        <f>Sales[[#This Row],[Total Sales]]-Sales[[#This Row],[Total Cost]]</f>
        <v>370.11999999999989</v>
      </c>
    </row>
    <row r="454" spans="1:21" x14ac:dyDescent="0.25">
      <c r="A454" t="s">
        <v>462</v>
      </c>
      <c r="B454" s="2">
        <v>44108</v>
      </c>
      <c r="C454" s="2" t="str">
        <f t="shared" si="14"/>
        <v>Sunday</v>
      </c>
      <c r="D454" s="2" t="str">
        <f t="shared" si="15"/>
        <v>October</v>
      </c>
      <c r="E454" s="3">
        <v>0.84455416538238137</v>
      </c>
      <c r="F454" t="s">
        <v>2047</v>
      </c>
      <c r="G454" t="s">
        <v>2259</v>
      </c>
      <c r="H454" t="s">
        <v>1011</v>
      </c>
      <c r="I454" s="1" t="s">
        <v>2555</v>
      </c>
      <c r="J454" s="1" t="s">
        <v>2555</v>
      </c>
      <c r="K454" s="1" t="s">
        <v>2549</v>
      </c>
      <c r="L454" s="1" t="s">
        <v>1012</v>
      </c>
      <c r="M454">
        <v>12281</v>
      </c>
      <c r="N454">
        <v>11</v>
      </c>
      <c r="O454" s="1" t="str">
        <f>VLOOKUP(Sales[[#This Row],[Product ID]],Products[[#Headers],[#Data],[Product ID]:[Product Name]],2,FALSE)</f>
        <v>Lovavatol Azelavarix</v>
      </c>
      <c r="P454" s="1" t="str">
        <f>VLOOKUP(Sales[[#This Row],[Product ID]],Products[[#Headers],[#Data],[Product ID]:[Category]],3,)</f>
        <v>Mood Stabilizers</v>
      </c>
      <c r="Q454" s="13">
        <f>VLOOKUP(Sales[[#This Row],[Product ID]],Products[[#Headers],[#Data],[Product ID]:[Unit Price]],4,FALSE)</f>
        <v>66.14</v>
      </c>
      <c r="R454" s="14">
        <f>VLOOKUP(Sales[[#This Row],[Product ID]],Products[[#Headers],[#Data]],5,FALSE)</f>
        <v>57</v>
      </c>
      <c r="S454" s="13">
        <f>Sales[[#This Row],[Quantity]]*Sales[[#This Row],[Unit Price]]</f>
        <v>727.54</v>
      </c>
      <c r="T454" s="14">
        <f>Sales[[#This Row],[Quantity]]*Sales[[#This Row],[Unit Cost]]</f>
        <v>627</v>
      </c>
      <c r="U454" s="13">
        <f>Sales[[#This Row],[Total Sales]]-Sales[[#This Row],[Total Cost]]</f>
        <v>100.53999999999996</v>
      </c>
    </row>
    <row r="455" spans="1:21" x14ac:dyDescent="0.25">
      <c r="A455" t="s">
        <v>463</v>
      </c>
      <c r="B455" s="2">
        <v>44106</v>
      </c>
      <c r="C455" s="2" t="str">
        <f t="shared" si="14"/>
        <v>Friday</v>
      </c>
      <c r="D455" s="2" t="str">
        <f t="shared" si="15"/>
        <v>October</v>
      </c>
      <c r="E455" s="3">
        <v>0.48706524075446234</v>
      </c>
      <c r="F455" t="s">
        <v>2127</v>
      </c>
      <c r="G455" t="s">
        <v>2339</v>
      </c>
      <c r="H455" t="s">
        <v>1010</v>
      </c>
      <c r="I455" s="1" t="s">
        <v>2607</v>
      </c>
      <c r="J455" s="1" t="s">
        <v>2607</v>
      </c>
      <c r="K455" s="1" t="s">
        <v>2549</v>
      </c>
      <c r="L455" s="1" t="s">
        <v>1013</v>
      </c>
      <c r="M455">
        <v>12675</v>
      </c>
      <c r="N455">
        <v>11</v>
      </c>
      <c r="O455" s="1" t="str">
        <f>VLOOKUP(Sales[[#This Row],[Product ID]],Products[[#Headers],[#Data],[Product ID]:[Product Name]],2,FALSE)</f>
        <v>GBC Premium Transparent Covers with Diagonal Lined Pattern</v>
      </c>
      <c r="P455" s="1" t="str">
        <f>VLOOKUP(Sales[[#This Row],[Product ID]],Products[[#Headers],[#Data],[Product ID]:[Category]],3,)</f>
        <v>Office Supplies</v>
      </c>
      <c r="Q455" s="13">
        <f>VLOOKUP(Sales[[#This Row],[Product ID]],Products[[#Headers],[#Data],[Product ID]:[Unit Price]],4,FALSE)</f>
        <v>75.88</v>
      </c>
      <c r="R455" s="14">
        <f>VLOOKUP(Sales[[#This Row],[Product ID]],Products[[#Headers],[#Data]],5,FALSE)</f>
        <v>60</v>
      </c>
      <c r="S455" s="13">
        <f>Sales[[#This Row],[Quantity]]*Sales[[#This Row],[Unit Price]]</f>
        <v>834.68</v>
      </c>
      <c r="T455" s="14">
        <f>Sales[[#This Row],[Quantity]]*Sales[[#This Row],[Unit Cost]]</f>
        <v>660</v>
      </c>
      <c r="U455" s="13">
        <f>Sales[[#This Row],[Total Sales]]-Sales[[#This Row],[Total Cost]]</f>
        <v>174.67999999999995</v>
      </c>
    </row>
    <row r="456" spans="1:21" x14ac:dyDescent="0.25">
      <c r="A456" t="s">
        <v>464</v>
      </c>
      <c r="B456" s="2">
        <v>44172</v>
      </c>
      <c r="C456" s="2" t="str">
        <f t="shared" si="14"/>
        <v>Monday</v>
      </c>
      <c r="D456" s="2" t="str">
        <f t="shared" si="15"/>
        <v>December</v>
      </c>
      <c r="E456" s="3">
        <v>0.51339763394461058</v>
      </c>
      <c r="F456" t="s">
        <v>2198</v>
      </c>
      <c r="G456" t="s">
        <v>2410</v>
      </c>
      <c r="H456" t="s">
        <v>1011</v>
      </c>
      <c r="I456" s="1" t="s">
        <v>2670</v>
      </c>
      <c r="J456" s="1" t="s">
        <v>2670</v>
      </c>
      <c r="K456" s="1" t="s">
        <v>2549</v>
      </c>
      <c r="L456" s="1" t="s">
        <v>1013</v>
      </c>
      <c r="M456">
        <v>12860</v>
      </c>
      <c r="N456">
        <v>47</v>
      </c>
      <c r="O456" s="1" t="str">
        <f>VLOOKUP(Sales[[#This Row],[Product ID]],Products[[#Headers],[#Data],[Product ID]:[Product Name]],2,FALSE)</f>
        <v>Tennsco 16-Compartment Lockers with Coat Rack</v>
      </c>
      <c r="P456" s="1" t="str">
        <f>VLOOKUP(Sales[[#This Row],[Product ID]],Products[[#Headers],[#Data],[Product ID]:[Category]],3,)</f>
        <v>Office Supplies</v>
      </c>
      <c r="Q456" s="13">
        <f>VLOOKUP(Sales[[#This Row],[Product ID]],Products[[#Headers],[#Data],[Product ID]:[Unit Price]],4,FALSE)</f>
        <v>55.57</v>
      </c>
      <c r="R456" s="14">
        <f>VLOOKUP(Sales[[#This Row],[Product ID]],Products[[#Headers],[#Data]],5,FALSE)</f>
        <v>30</v>
      </c>
      <c r="S456" s="13">
        <f>Sales[[#This Row],[Quantity]]*Sales[[#This Row],[Unit Price]]</f>
        <v>2611.79</v>
      </c>
      <c r="T456" s="14">
        <f>Sales[[#This Row],[Quantity]]*Sales[[#This Row],[Unit Cost]]</f>
        <v>1410</v>
      </c>
      <c r="U456" s="13">
        <f>Sales[[#This Row],[Total Sales]]-Sales[[#This Row],[Total Cost]]</f>
        <v>1201.79</v>
      </c>
    </row>
    <row r="457" spans="1:21" x14ac:dyDescent="0.25">
      <c r="A457" t="s">
        <v>465</v>
      </c>
      <c r="B457" s="2">
        <v>44176</v>
      </c>
      <c r="C457" s="2" t="str">
        <f t="shared" si="14"/>
        <v>Friday</v>
      </c>
      <c r="D457" s="2" t="str">
        <f t="shared" si="15"/>
        <v>December</v>
      </c>
      <c r="E457" s="3">
        <v>0.99514891010769235</v>
      </c>
      <c r="F457" t="s">
        <v>2044</v>
      </c>
      <c r="G457" t="s">
        <v>2256</v>
      </c>
      <c r="H457" t="s">
        <v>1011</v>
      </c>
      <c r="I457" s="1" t="s">
        <v>2573</v>
      </c>
      <c r="J457" s="1" t="s">
        <v>2573</v>
      </c>
      <c r="K457" s="1" t="s">
        <v>2549</v>
      </c>
      <c r="L457" s="1" t="s">
        <v>1013</v>
      </c>
      <c r="M457">
        <v>12202</v>
      </c>
      <c r="N457">
        <v>61</v>
      </c>
      <c r="O457" s="1" t="str">
        <f>VLOOKUP(Sales[[#This Row],[Product ID]],Products[[#Headers],[#Data],[Product ID]:[Product Name]],2,FALSE)</f>
        <v>Ceretosine</v>
      </c>
      <c r="P457" s="1" t="str">
        <f>VLOOKUP(Sales[[#This Row],[Product ID]],Products[[#Headers],[#Data],[Product ID]:[Category]],3,)</f>
        <v>Antiseptics</v>
      </c>
      <c r="Q457" s="13">
        <f>VLOOKUP(Sales[[#This Row],[Product ID]],Products[[#Headers],[#Data],[Product ID]:[Unit Price]],4,FALSE)</f>
        <v>78.77</v>
      </c>
      <c r="R457" s="14">
        <f>VLOOKUP(Sales[[#This Row],[Product ID]],Products[[#Headers],[#Data]],5,FALSE)</f>
        <v>59</v>
      </c>
      <c r="S457" s="13">
        <f>Sales[[#This Row],[Quantity]]*Sales[[#This Row],[Unit Price]]</f>
        <v>4804.9699999999993</v>
      </c>
      <c r="T457" s="14">
        <f>Sales[[#This Row],[Quantity]]*Sales[[#This Row],[Unit Cost]]</f>
        <v>3599</v>
      </c>
      <c r="U457" s="13">
        <f>Sales[[#This Row],[Total Sales]]-Sales[[#This Row],[Total Cost]]</f>
        <v>1205.9699999999993</v>
      </c>
    </row>
    <row r="458" spans="1:21" x14ac:dyDescent="0.25">
      <c r="A458" t="s">
        <v>466</v>
      </c>
      <c r="B458" s="2">
        <v>44054</v>
      </c>
      <c r="C458" s="2" t="str">
        <f t="shared" si="14"/>
        <v>Tuesday</v>
      </c>
      <c r="D458" s="2" t="str">
        <f t="shared" si="15"/>
        <v>August</v>
      </c>
      <c r="E458" s="3">
        <v>7.7508082412318213E-2</v>
      </c>
      <c r="F458" t="s">
        <v>2133</v>
      </c>
      <c r="G458" t="s">
        <v>2345</v>
      </c>
      <c r="H458" t="s">
        <v>1011</v>
      </c>
      <c r="I458" s="1" t="s">
        <v>2605</v>
      </c>
      <c r="J458" s="1" t="s">
        <v>2605</v>
      </c>
      <c r="K458" s="1" t="s">
        <v>2549</v>
      </c>
      <c r="L458" s="1" t="s">
        <v>1012</v>
      </c>
      <c r="M458">
        <v>12961</v>
      </c>
      <c r="N458">
        <v>21</v>
      </c>
      <c r="O458" s="1" t="str">
        <f>VLOOKUP(Sales[[#This Row],[Product ID]],Products[[#Headers],[#Data],[Product ID]:[Product Name]],2,FALSE)</f>
        <v>O'Sullivan Living Dimensions 5-Shelf Bookcases</v>
      </c>
      <c r="P458" s="1" t="str">
        <f>VLOOKUP(Sales[[#This Row],[Product ID]],Products[[#Headers],[#Data],[Product ID]:[Category]],3,)</f>
        <v>Furniture</v>
      </c>
      <c r="Q458" s="13">
        <f>VLOOKUP(Sales[[#This Row],[Product ID]],Products[[#Headers],[#Data],[Product ID]:[Unit Price]],4,FALSE)</f>
        <v>41.28</v>
      </c>
      <c r="R458" s="14">
        <f>VLOOKUP(Sales[[#This Row],[Product ID]],Products[[#Headers],[#Data]],5,FALSE)</f>
        <v>23</v>
      </c>
      <c r="S458" s="13">
        <f>Sales[[#This Row],[Quantity]]*Sales[[#This Row],[Unit Price]]</f>
        <v>866.88</v>
      </c>
      <c r="T458" s="14">
        <f>Sales[[#This Row],[Quantity]]*Sales[[#This Row],[Unit Cost]]</f>
        <v>483</v>
      </c>
      <c r="U458" s="13">
        <f>Sales[[#This Row],[Total Sales]]-Sales[[#This Row],[Total Cost]]</f>
        <v>383.88</v>
      </c>
    </row>
    <row r="459" spans="1:21" x14ac:dyDescent="0.25">
      <c r="A459" t="s">
        <v>467</v>
      </c>
      <c r="B459" s="2">
        <v>44037</v>
      </c>
      <c r="C459" s="2" t="str">
        <f t="shared" si="14"/>
        <v>Saturday</v>
      </c>
      <c r="D459" s="2" t="str">
        <f t="shared" si="15"/>
        <v>July</v>
      </c>
      <c r="E459" s="3">
        <v>0.81525531799169382</v>
      </c>
      <c r="F459" t="s">
        <v>2042</v>
      </c>
      <c r="G459" t="s">
        <v>2254</v>
      </c>
      <c r="H459" t="s">
        <v>1010</v>
      </c>
      <c r="I459" s="1" t="s">
        <v>2619</v>
      </c>
      <c r="J459" s="1" t="s">
        <v>2619</v>
      </c>
      <c r="K459" s="1" t="s">
        <v>2549</v>
      </c>
      <c r="L459" s="1" t="s">
        <v>1012</v>
      </c>
      <c r="M459">
        <v>12901</v>
      </c>
      <c r="N459">
        <v>30</v>
      </c>
      <c r="O459" s="1" t="str">
        <f>VLOOKUP(Sales[[#This Row],[Product ID]],Products[[#Headers],[#Data],[Product ID]:[Product Name]],2,FALSE)</f>
        <v>DAX Value U-Channel Document Frames, Easel Back</v>
      </c>
      <c r="P459" s="1" t="str">
        <f>VLOOKUP(Sales[[#This Row],[Product ID]],Products[[#Headers],[#Data],[Product ID]:[Category]],3,)</f>
        <v>Furniture</v>
      </c>
      <c r="Q459" s="13">
        <f>VLOOKUP(Sales[[#This Row],[Product ID]],Products[[#Headers],[#Data],[Product ID]:[Unit Price]],4,FALSE)</f>
        <v>13.69</v>
      </c>
      <c r="R459" s="14">
        <f>VLOOKUP(Sales[[#This Row],[Product ID]],Products[[#Headers],[#Data]],5,FALSE)</f>
        <v>6</v>
      </c>
      <c r="S459" s="13">
        <f>Sales[[#This Row],[Quantity]]*Sales[[#This Row],[Unit Price]]</f>
        <v>410.7</v>
      </c>
      <c r="T459" s="14">
        <f>Sales[[#This Row],[Quantity]]*Sales[[#This Row],[Unit Cost]]</f>
        <v>180</v>
      </c>
      <c r="U459" s="13">
        <f>Sales[[#This Row],[Total Sales]]-Sales[[#This Row],[Total Cost]]</f>
        <v>230.7</v>
      </c>
    </row>
    <row r="460" spans="1:21" x14ac:dyDescent="0.25">
      <c r="A460" t="s">
        <v>468</v>
      </c>
      <c r="B460" s="2">
        <v>44028</v>
      </c>
      <c r="C460" s="2" t="str">
        <f t="shared" si="14"/>
        <v>Thursday</v>
      </c>
      <c r="D460" s="2" t="str">
        <f t="shared" si="15"/>
        <v>July</v>
      </c>
      <c r="E460" s="3">
        <v>0.60504388162847555</v>
      </c>
      <c r="F460" t="s">
        <v>2055</v>
      </c>
      <c r="G460" t="s">
        <v>2267</v>
      </c>
      <c r="H460" t="s">
        <v>1010</v>
      </c>
      <c r="I460" s="1" t="s">
        <v>2677</v>
      </c>
      <c r="J460" s="1" t="s">
        <v>2677</v>
      </c>
      <c r="K460" s="1" t="s">
        <v>2549</v>
      </c>
      <c r="L460" s="1" t="s">
        <v>1012</v>
      </c>
      <c r="M460">
        <v>12166</v>
      </c>
      <c r="N460">
        <v>27</v>
      </c>
      <c r="O460" s="1" t="str">
        <f>VLOOKUP(Sales[[#This Row],[Product ID]],Products[[#Headers],[#Data],[Product ID]:[Product Name]],2,FALSE)</f>
        <v>Alimmethate Insudase</v>
      </c>
      <c r="P460" s="1" t="str">
        <f>VLOOKUP(Sales[[#This Row],[Product ID]],Products[[#Headers],[#Data],[Product ID]:[Category]],3,)</f>
        <v>Analgesics</v>
      </c>
      <c r="Q460" s="13">
        <f>VLOOKUP(Sales[[#This Row],[Product ID]],Products[[#Headers],[#Data],[Product ID]:[Unit Price]],4,FALSE)</f>
        <v>83.78</v>
      </c>
      <c r="R460" s="14">
        <f>VLOOKUP(Sales[[#This Row],[Product ID]],Products[[#Headers],[#Data]],5,FALSE)</f>
        <v>68</v>
      </c>
      <c r="S460" s="13">
        <f>Sales[[#This Row],[Quantity]]*Sales[[#This Row],[Unit Price]]</f>
        <v>2262.06</v>
      </c>
      <c r="T460" s="14">
        <f>Sales[[#This Row],[Quantity]]*Sales[[#This Row],[Unit Cost]]</f>
        <v>1836</v>
      </c>
      <c r="U460" s="13">
        <f>Sales[[#This Row],[Total Sales]]-Sales[[#This Row],[Total Cost]]</f>
        <v>426.05999999999995</v>
      </c>
    </row>
    <row r="461" spans="1:21" x14ac:dyDescent="0.25">
      <c r="A461" t="s">
        <v>469</v>
      </c>
      <c r="B461" s="2">
        <v>44129</v>
      </c>
      <c r="C461" s="2" t="str">
        <f t="shared" si="14"/>
        <v>Sunday</v>
      </c>
      <c r="D461" s="2" t="str">
        <f t="shared" si="15"/>
        <v>October</v>
      </c>
      <c r="E461" s="3">
        <v>0.72519674607921991</v>
      </c>
      <c r="F461" t="s">
        <v>2037</v>
      </c>
      <c r="G461" t="s">
        <v>2249</v>
      </c>
      <c r="H461" t="s">
        <v>1011</v>
      </c>
      <c r="I461" s="1" t="s">
        <v>2601</v>
      </c>
      <c r="J461" s="1" t="s">
        <v>2601</v>
      </c>
      <c r="K461" s="1" t="s">
        <v>2549</v>
      </c>
      <c r="L461" s="1" t="s">
        <v>1012</v>
      </c>
      <c r="M461">
        <v>12415</v>
      </c>
      <c r="N461">
        <v>73</v>
      </c>
      <c r="O461" s="1" t="str">
        <f>VLOOKUP(Sales[[#This Row],[Product ID]],Products[[#Headers],[#Data],[Product ID]:[Product Name]],2,FALSE)</f>
        <v>Eldon Base for stackable storage shelf, platinum</v>
      </c>
      <c r="P461" s="1" t="str">
        <f>VLOOKUP(Sales[[#This Row],[Product ID]],Products[[#Headers],[#Data],[Product ID]:[Category]],3,)</f>
        <v>Office Supplies</v>
      </c>
      <c r="Q461" s="13">
        <f>VLOOKUP(Sales[[#This Row],[Product ID]],Products[[#Headers],[#Data],[Product ID]:[Unit Price]],4,FALSE)</f>
        <v>37</v>
      </c>
      <c r="R461" s="14">
        <f>VLOOKUP(Sales[[#This Row],[Product ID]],Products[[#Headers],[#Data]],5,FALSE)</f>
        <v>29</v>
      </c>
      <c r="S461" s="13">
        <f>Sales[[#This Row],[Quantity]]*Sales[[#This Row],[Unit Price]]</f>
        <v>2701</v>
      </c>
      <c r="T461" s="14">
        <f>Sales[[#This Row],[Quantity]]*Sales[[#This Row],[Unit Cost]]</f>
        <v>2117</v>
      </c>
      <c r="U461" s="13">
        <f>Sales[[#This Row],[Total Sales]]-Sales[[#This Row],[Total Cost]]</f>
        <v>584</v>
      </c>
    </row>
    <row r="462" spans="1:21" x14ac:dyDescent="0.25">
      <c r="A462" t="s">
        <v>470</v>
      </c>
      <c r="B462" s="2">
        <v>44350</v>
      </c>
      <c r="C462" s="2" t="str">
        <f t="shared" si="14"/>
        <v>Thursday</v>
      </c>
      <c r="D462" s="2" t="str">
        <f t="shared" si="15"/>
        <v>June</v>
      </c>
      <c r="E462" s="3">
        <v>0.93601347473658481</v>
      </c>
      <c r="F462" t="s">
        <v>2204</v>
      </c>
      <c r="G462" t="s">
        <v>2416</v>
      </c>
      <c r="H462" t="s">
        <v>1010</v>
      </c>
      <c r="I462" s="1" t="s">
        <v>2667</v>
      </c>
      <c r="J462" s="1" t="s">
        <v>2667</v>
      </c>
      <c r="K462" s="1" t="s">
        <v>2549</v>
      </c>
      <c r="L462" s="1" t="s">
        <v>1012</v>
      </c>
      <c r="M462">
        <v>12660</v>
      </c>
      <c r="N462">
        <v>99</v>
      </c>
      <c r="O462" s="1" t="str">
        <f>VLOOKUP(Sales[[#This Row],[Product ID]],Products[[#Headers],[#Data],[Product ID]:[Product Name]],2,FALSE)</f>
        <v>Avery 509</v>
      </c>
      <c r="P462" s="1" t="str">
        <f>VLOOKUP(Sales[[#This Row],[Product ID]],Products[[#Headers],[#Data],[Product ID]:[Category]],3,)</f>
        <v>Office Supplies</v>
      </c>
      <c r="Q462" s="13">
        <f>VLOOKUP(Sales[[#This Row],[Product ID]],Products[[#Headers],[#Data],[Product ID]:[Unit Price]],4,FALSE)</f>
        <v>39.21</v>
      </c>
      <c r="R462" s="14">
        <f>VLOOKUP(Sales[[#This Row],[Product ID]],Products[[#Headers],[#Data]],5,FALSE)</f>
        <v>25</v>
      </c>
      <c r="S462" s="13">
        <f>Sales[[#This Row],[Quantity]]*Sales[[#This Row],[Unit Price]]</f>
        <v>3881.79</v>
      </c>
      <c r="T462" s="14">
        <f>Sales[[#This Row],[Quantity]]*Sales[[#This Row],[Unit Cost]]</f>
        <v>2475</v>
      </c>
      <c r="U462" s="13">
        <f>Sales[[#This Row],[Total Sales]]-Sales[[#This Row],[Total Cost]]</f>
        <v>1406.79</v>
      </c>
    </row>
    <row r="463" spans="1:21" x14ac:dyDescent="0.25">
      <c r="A463" t="s">
        <v>471</v>
      </c>
      <c r="B463" s="2">
        <v>44091</v>
      </c>
      <c r="C463" s="2" t="str">
        <f t="shared" si="14"/>
        <v>Thursday</v>
      </c>
      <c r="D463" s="2" t="str">
        <f t="shared" si="15"/>
        <v>September</v>
      </c>
      <c r="E463" s="3">
        <v>0.12245761225838059</v>
      </c>
      <c r="F463" t="s">
        <v>2031</v>
      </c>
      <c r="G463" t="s">
        <v>2243</v>
      </c>
      <c r="H463" t="s">
        <v>1011</v>
      </c>
      <c r="I463" s="1" t="s">
        <v>2591</v>
      </c>
      <c r="J463" s="1" t="s">
        <v>2591</v>
      </c>
      <c r="K463" s="1" t="s">
        <v>2549</v>
      </c>
      <c r="L463" s="1" t="s">
        <v>1012</v>
      </c>
      <c r="M463">
        <v>12500</v>
      </c>
      <c r="N463">
        <v>49</v>
      </c>
      <c r="O463" s="1" t="str">
        <f>VLOOKUP(Sales[[#This Row],[Product ID]],Products[[#Headers],[#Data],[Product ID]:[Product Name]],2,FALSE)</f>
        <v>Anker 36W 4-Port USB Wall Charger Travel Power Adapter for iPhone 5s 5c 5</v>
      </c>
      <c r="P463" s="1" t="str">
        <f>VLOOKUP(Sales[[#This Row],[Product ID]],Products[[#Headers],[#Data],[Product ID]:[Category]],3,)</f>
        <v>Technology</v>
      </c>
      <c r="Q463" s="13">
        <f>VLOOKUP(Sales[[#This Row],[Product ID]],Products[[#Headers],[#Data],[Product ID]:[Unit Price]],4,FALSE)</f>
        <v>51.32</v>
      </c>
      <c r="R463" s="14">
        <f>VLOOKUP(Sales[[#This Row],[Product ID]],Products[[#Headers],[#Data]],5,FALSE)</f>
        <v>43</v>
      </c>
      <c r="S463" s="13">
        <f>Sales[[#This Row],[Quantity]]*Sales[[#This Row],[Unit Price]]</f>
        <v>2514.6799999999998</v>
      </c>
      <c r="T463" s="14">
        <f>Sales[[#This Row],[Quantity]]*Sales[[#This Row],[Unit Cost]]</f>
        <v>2107</v>
      </c>
      <c r="U463" s="13">
        <f>Sales[[#This Row],[Total Sales]]-Sales[[#This Row],[Total Cost]]</f>
        <v>407.67999999999984</v>
      </c>
    </row>
    <row r="464" spans="1:21" x14ac:dyDescent="0.25">
      <c r="A464" t="s">
        <v>472</v>
      </c>
      <c r="B464" s="2">
        <v>44170</v>
      </c>
      <c r="C464" s="2" t="str">
        <f t="shared" si="14"/>
        <v>Saturday</v>
      </c>
      <c r="D464" s="2" t="str">
        <f t="shared" si="15"/>
        <v>December</v>
      </c>
      <c r="E464" s="3">
        <v>0.18801035360512575</v>
      </c>
      <c r="F464" t="s">
        <v>2205</v>
      </c>
      <c r="G464" t="s">
        <v>2417</v>
      </c>
      <c r="H464" t="s">
        <v>1010</v>
      </c>
      <c r="I464" s="1" t="s">
        <v>2554</v>
      </c>
      <c r="J464" s="1" t="s">
        <v>2554</v>
      </c>
      <c r="K464" s="1" t="s">
        <v>2549</v>
      </c>
      <c r="L464" s="1" t="s">
        <v>1014</v>
      </c>
      <c r="M464">
        <v>12222</v>
      </c>
      <c r="N464">
        <v>86</v>
      </c>
      <c r="O464" s="1" t="str">
        <f>VLOOKUP(Sales[[#This Row],[Product ID]],Products[[#Headers],[#Data],[Product ID]:[Product Name]],2,FALSE)</f>
        <v>Dexacilin Triline</v>
      </c>
      <c r="P464" s="1" t="str">
        <f>VLOOKUP(Sales[[#This Row],[Product ID]],Products[[#Headers],[#Data],[Product ID]:[Category]],3,)</f>
        <v>Analgesics</v>
      </c>
      <c r="Q464" s="13">
        <f>VLOOKUP(Sales[[#This Row],[Product ID]],Products[[#Headers],[#Data],[Product ID]:[Unit Price]],4,FALSE)</f>
        <v>42.47</v>
      </c>
      <c r="R464" s="14">
        <f>VLOOKUP(Sales[[#This Row],[Product ID]],Products[[#Headers],[#Data]],5,FALSE)</f>
        <v>30</v>
      </c>
      <c r="S464" s="13">
        <f>Sales[[#This Row],[Quantity]]*Sales[[#This Row],[Unit Price]]</f>
        <v>3652.42</v>
      </c>
      <c r="T464" s="14">
        <f>Sales[[#This Row],[Quantity]]*Sales[[#This Row],[Unit Cost]]</f>
        <v>2580</v>
      </c>
      <c r="U464" s="13">
        <f>Sales[[#This Row],[Total Sales]]-Sales[[#This Row],[Total Cost]]</f>
        <v>1072.42</v>
      </c>
    </row>
    <row r="465" spans="1:21" x14ac:dyDescent="0.25">
      <c r="A465" t="s">
        <v>473</v>
      </c>
      <c r="B465" s="2">
        <v>44329</v>
      </c>
      <c r="C465" s="2" t="str">
        <f t="shared" si="14"/>
        <v>Thursday</v>
      </c>
      <c r="D465" s="2" t="str">
        <f t="shared" si="15"/>
        <v>May</v>
      </c>
      <c r="E465" s="3">
        <v>0.31285552786274018</v>
      </c>
      <c r="F465" t="s">
        <v>2190</v>
      </c>
      <c r="G465" t="s">
        <v>2402</v>
      </c>
      <c r="H465" t="s">
        <v>1010</v>
      </c>
      <c r="I465" s="1" t="s">
        <v>2642</v>
      </c>
      <c r="J465" s="1" t="s">
        <v>2642</v>
      </c>
      <c r="K465" s="1" t="s">
        <v>2549</v>
      </c>
      <c r="L465" s="1" t="s">
        <v>1014</v>
      </c>
      <c r="M465">
        <v>12943</v>
      </c>
      <c r="N465">
        <v>16</v>
      </c>
      <c r="O465" s="1" t="str">
        <f>VLOOKUP(Sales[[#This Row],[Product ID]],Products[[#Headers],[#Data],[Product ID]:[Product Name]],2,FALSE)</f>
        <v>Ibico Hi-Tech Manual Binding System</v>
      </c>
      <c r="P465" s="1" t="str">
        <f>VLOOKUP(Sales[[#This Row],[Product ID]],Products[[#Headers],[#Data],[Product ID]:[Category]],3,)</f>
        <v>Office Supplies</v>
      </c>
      <c r="Q465" s="13">
        <f>VLOOKUP(Sales[[#This Row],[Product ID]],Products[[#Headers],[#Data],[Product ID]:[Unit Price]],4,FALSE)</f>
        <v>62.18</v>
      </c>
      <c r="R465" s="14">
        <f>VLOOKUP(Sales[[#This Row],[Product ID]],Products[[#Headers],[#Data]],5,FALSE)</f>
        <v>51</v>
      </c>
      <c r="S465" s="13">
        <f>Sales[[#This Row],[Quantity]]*Sales[[#This Row],[Unit Price]]</f>
        <v>994.88</v>
      </c>
      <c r="T465" s="14">
        <f>Sales[[#This Row],[Quantity]]*Sales[[#This Row],[Unit Cost]]</f>
        <v>816</v>
      </c>
      <c r="U465" s="13">
        <f>Sales[[#This Row],[Total Sales]]-Sales[[#This Row],[Total Cost]]</f>
        <v>178.88</v>
      </c>
    </row>
    <row r="466" spans="1:21" x14ac:dyDescent="0.25">
      <c r="A466" t="s">
        <v>474</v>
      </c>
      <c r="B466" s="2">
        <v>44099</v>
      </c>
      <c r="C466" s="2" t="str">
        <f t="shared" si="14"/>
        <v>Friday</v>
      </c>
      <c r="D466" s="2" t="str">
        <f t="shared" si="15"/>
        <v>September</v>
      </c>
      <c r="E466" s="3">
        <v>0.59677225931187827</v>
      </c>
      <c r="F466" t="s">
        <v>2170</v>
      </c>
      <c r="G466" t="s">
        <v>2382</v>
      </c>
      <c r="H466" t="s">
        <v>1010</v>
      </c>
      <c r="I466" s="1" t="s">
        <v>2614</v>
      </c>
      <c r="J466" s="1" t="s">
        <v>2614</v>
      </c>
      <c r="K466" s="1" t="s">
        <v>2549</v>
      </c>
      <c r="L466" s="1" t="s">
        <v>1014</v>
      </c>
      <c r="M466">
        <v>12810</v>
      </c>
      <c r="N466">
        <v>41</v>
      </c>
      <c r="O466" s="1" t="str">
        <f>VLOOKUP(Sales[[#This Row],[Product ID]],Products[[#Headers],[#Data],[Product ID]:[Product Name]],2,FALSE)</f>
        <v>Colored Envelopes</v>
      </c>
      <c r="P466" s="1" t="str">
        <f>VLOOKUP(Sales[[#This Row],[Product ID]],Products[[#Headers],[#Data],[Product ID]:[Category]],3,)</f>
        <v>Office Supplies</v>
      </c>
      <c r="Q466" s="13">
        <f>VLOOKUP(Sales[[#This Row],[Product ID]],Products[[#Headers],[#Data],[Product ID]:[Unit Price]],4,FALSE)</f>
        <v>64.08</v>
      </c>
      <c r="R466" s="14">
        <f>VLOOKUP(Sales[[#This Row],[Product ID]],Products[[#Headers],[#Data]],5,FALSE)</f>
        <v>58</v>
      </c>
      <c r="S466" s="13">
        <f>Sales[[#This Row],[Quantity]]*Sales[[#This Row],[Unit Price]]</f>
        <v>2627.2799999999997</v>
      </c>
      <c r="T466" s="14">
        <f>Sales[[#This Row],[Quantity]]*Sales[[#This Row],[Unit Cost]]</f>
        <v>2378</v>
      </c>
      <c r="U466" s="13">
        <f>Sales[[#This Row],[Total Sales]]-Sales[[#This Row],[Total Cost]]</f>
        <v>249.27999999999975</v>
      </c>
    </row>
    <row r="467" spans="1:21" x14ac:dyDescent="0.25">
      <c r="A467" t="s">
        <v>475</v>
      </c>
      <c r="B467" s="2">
        <v>44171</v>
      </c>
      <c r="C467" s="2" t="str">
        <f t="shared" si="14"/>
        <v>Sunday</v>
      </c>
      <c r="D467" s="2" t="str">
        <f t="shared" si="15"/>
        <v>December</v>
      </c>
      <c r="E467" s="3">
        <v>0.6245849616557928</v>
      </c>
      <c r="F467" t="s">
        <v>2205</v>
      </c>
      <c r="G467" t="s">
        <v>2417</v>
      </c>
      <c r="H467" t="s">
        <v>1010</v>
      </c>
      <c r="I467" s="1" t="s">
        <v>2620</v>
      </c>
      <c r="J467" s="1" t="s">
        <v>2620</v>
      </c>
      <c r="K467" s="1" t="s">
        <v>2549</v>
      </c>
      <c r="L467" s="1" t="s">
        <v>1014</v>
      </c>
      <c r="M467">
        <v>12205</v>
      </c>
      <c r="N467">
        <v>17</v>
      </c>
      <c r="O467" s="1" t="str">
        <f>VLOOKUP(Sales[[#This Row],[Product ID]],Products[[#Headers],[#Data],[Product ID]:[Product Name]],2,FALSE)</f>
        <v>Ciclonazol</v>
      </c>
      <c r="P467" s="1" t="str">
        <f>VLOOKUP(Sales[[#This Row],[Product ID]],Products[[#Headers],[#Data],[Product ID]:[Category]],3,)</f>
        <v>Antiseptics</v>
      </c>
      <c r="Q467" s="13">
        <f>VLOOKUP(Sales[[#This Row],[Product ID]],Products[[#Headers],[#Data],[Product ID]:[Unit Price]],4,FALSE)</f>
        <v>62.12</v>
      </c>
      <c r="R467" s="14">
        <f>VLOOKUP(Sales[[#This Row],[Product ID]],Products[[#Headers],[#Data]],5,FALSE)</f>
        <v>55</v>
      </c>
      <c r="S467" s="13">
        <f>Sales[[#This Row],[Quantity]]*Sales[[#This Row],[Unit Price]]</f>
        <v>1056.04</v>
      </c>
      <c r="T467" s="14">
        <f>Sales[[#This Row],[Quantity]]*Sales[[#This Row],[Unit Cost]]</f>
        <v>935</v>
      </c>
      <c r="U467" s="13">
        <f>Sales[[#This Row],[Total Sales]]-Sales[[#This Row],[Total Cost]]</f>
        <v>121.03999999999996</v>
      </c>
    </row>
    <row r="468" spans="1:21" x14ac:dyDescent="0.25">
      <c r="A468" t="s">
        <v>476</v>
      </c>
      <c r="B468" s="2">
        <v>44233</v>
      </c>
      <c r="C468" s="2" t="str">
        <f t="shared" si="14"/>
        <v>Saturday</v>
      </c>
      <c r="D468" s="2" t="str">
        <f t="shared" si="15"/>
        <v>February</v>
      </c>
      <c r="E468" s="3">
        <v>0.3569642774024574</v>
      </c>
      <c r="F468" t="s">
        <v>2029</v>
      </c>
      <c r="G468" t="s">
        <v>2241</v>
      </c>
      <c r="H468" t="s">
        <v>1010</v>
      </c>
      <c r="I468" s="1" t="s">
        <v>2565</v>
      </c>
      <c r="J468" s="1" t="s">
        <v>2565</v>
      </c>
      <c r="K468" s="1" t="s">
        <v>2549</v>
      </c>
      <c r="L468" s="1" t="s">
        <v>1014</v>
      </c>
      <c r="M468">
        <v>12495</v>
      </c>
      <c r="N468">
        <v>97</v>
      </c>
      <c r="O468" s="1" t="str">
        <f>VLOOKUP(Sales[[#This Row],[Product ID]],Products[[#Headers],[#Data],[Product ID]:[Product Name]],2,FALSE)</f>
        <v>Bevis 44 x 96 Conference Tables</v>
      </c>
      <c r="P468" s="1" t="str">
        <f>VLOOKUP(Sales[[#This Row],[Product ID]],Products[[#Headers],[#Data],[Product ID]:[Category]],3,)</f>
        <v>Furniture</v>
      </c>
      <c r="Q468" s="13">
        <f>VLOOKUP(Sales[[#This Row],[Product ID]],Products[[#Headers],[#Data],[Product ID]:[Unit Price]],4,FALSE)</f>
        <v>94.47</v>
      </c>
      <c r="R468" s="14">
        <f>VLOOKUP(Sales[[#This Row],[Product ID]],Products[[#Headers],[#Data]],5,FALSE)</f>
        <v>73</v>
      </c>
      <c r="S468" s="13">
        <f>Sales[[#This Row],[Quantity]]*Sales[[#This Row],[Unit Price]]</f>
        <v>9163.59</v>
      </c>
      <c r="T468" s="14">
        <f>Sales[[#This Row],[Quantity]]*Sales[[#This Row],[Unit Cost]]</f>
        <v>7081</v>
      </c>
      <c r="U468" s="13">
        <f>Sales[[#This Row],[Total Sales]]-Sales[[#This Row],[Total Cost]]</f>
        <v>2082.59</v>
      </c>
    </row>
    <row r="469" spans="1:21" x14ac:dyDescent="0.25">
      <c r="A469" t="s">
        <v>477</v>
      </c>
      <c r="B469" s="2">
        <v>44149</v>
      </c>
      <c r="C469" s="2" t="str">
        <f t="shared" si="14"/>
        <v>Saturday</v>
      </c>
      <c r="D469" s="2" t="str">
        <f t="shared" si="15"/>
        <v>November</v>
      </c>
      <c r="E469" s="3">
        <v>0.6591023250139838</v>
      </c>
      <c r="F469" t="s">
        <v>2043</v>
      </c>
      <c r="G469" t="s">
        <v>2255</v>
      </c>
      <c r="H469" t="s">
        <v>1011</v>
      </c>
      <c r="I469" s="1" t="s">
        <v>2661</v>
      </c>
      <c r="J469" s="1" t="s">
        <v>2661</v>
      </c>
      <c r="K469" s="1" t="s">
        <v>2549</v>
      </c>
      <c r="L469" s="1" t="s">
        <v>1014</v>
      </c>
      <c r="M469">
        <v>12853</v>
      </c>
      <c r="N469">
        <v>12</v>
      </c>
      <c r="O469" s="1" t="str">
        <f>VLOOKUP(Sales[[#This Row],[Product ID]],Products[[#Headers],[#Data],[Product ID]:[Product Name]],2,FALSE)</f>
        <v>Xblue XB-1670-86 X16 Small Office Telephone - Titanium</v>
      </c>
      <c r="P469" s="1" t="str">
        <f>VLOOKUP(Sales[[#This Row],[Product ID]],Products[[#Headers],[#Data],[Product ID]:[Category]],3,)</f>
        <v>Technology</v>
      </c>
      <c r="Q469" s="13">
        <f>VLOOKUP(Sales[[#This Row],[Product ID]],Products[[#Headers],[#Data],[Product ID]:[Unit Price]],4,FALSE)</f>
        <v>17.48</v>
      </c>
      <c r="R469" s="14">
        <f>VLOOKUP(Sales[[#This Row],[Product ID]],Products[[#Headers],[#Data]],5,FALSE)</f>
        <v>17</v>
      </c>
      <c r="S469" s="13">
        <f>Sales[[#This Row],[Quantity]]*Sales[[#This Row],[Unit Price]]</f>
        <v>209.76</v>
      </c>
      <c r="T469" s="14">
        <f>Sales[[#This Row],[Quantity]]*Sales[[#This Row],[Unit Cost]]</f>
        <v>204</v>
      </c>
      <c r="U469" s="13">
        <f>Sales[[#This Row],[Total Sales]]-Sales[[#This Row],[Total Cost]]</f>
        <v>5.7599999999999909</v>
      </c>
    </row>
    <row r="470" spans="1:21" x14ac:dyDescent="0.25">
      <c r="A470" t="s">
        <v>478</v>
      </c>
      <c r="B470" s="2">
        <v>44255</v>
      </c>
      <c r="C470" s="2" t="str">
        <f t="shared" si="14"/>
        <v>Sunday</v>
      </c>
      <c r="D470" s="2" t="str">
        <f t="shared" si="15"/>
        <v>February</v>
      </c>
      <c r="E470" s="3">
        <v>4.3661972300031882E-2</v>
      </c>
      <c r="F470" t="s">
        <v>2109</v>
      </c>
      <c r="G470" t="s">
        <v>2321</v>
      </c>
      <c r="H470" t="s">
        <v>1011</v>
      </c>
      <c r="I470" s="1" t="s">
        <v>2678</v>
      </c>
      <c r="J470" s="1" t="s">
        <v>2678</v>
      </c>
      <c r="K470" s="1" t="s">
        <v>2538</v>
      </c>
      <c r="L470" s="1" t="s">
        <v>1013</v>
      </c>
      <c r="M470">
        <v>12178</v>
      </c>
      <c r="N470">
        <v>89</v>
      </c>
      <c r="O470" s="1" t="str">
        <f>VLOOKUP(Sales[[#This Row],[Product ID]],Products[[#Headers],[#Data],[Product ID]:[Product Name]],2,FALSE)</f>
        <v>Androporin</v>
      </c>
      <c r="P470" s="1" t="str">
        <f>VLOOKUP(Sales[[#This Row],[Product ID]],Products[[#Headers],[#Data],[Product ID]:[Category]],3,)</f>
        <v>Antiseptics</v>
      </c>
      <c r="Q470" s="13">
        <f>VLOOKUP(Sales[[#This Row],[Product ID]],Products[[#Headers],[#Data],[Product ID]:[Unit Price]],4,FALSE)</f>
        <v>15.37</v>
      </c>
      <c r="R470" s="14">
        <f>VLOOKUP(Sales[[#This Row],[Product ID]],Products[[#Headers],[#Data]],5,FALSE)</f>
        <v>9</v>
      </c>
      <c r="S470" s="13">
        <f>Sales[[#This Row],[Quantity]]*Sales[[#This Row],[Unit Price]]</f>
        <v>1367.9299999999998</v>
      </c>
      <c r="T470" s="14">
        <f>Sales[[#This Row],[Quantity]]*Sales[[#This Row],[Unit Cost]]</f>
        <v>801</v>
      </c>
      <c r="U470" s="13">
        <f>Sales[[#This Row],[Total Sales]]-Sales[[#This Row],[Total Cost]]</f>
        <v>566.92999999999984</v>
      </c>
    </row>
    <row r="471" spans="1:21" x14ac:dyDescent="0.25">
      <c r="A471" t="s">
        <v>479</v>
      </c>
      <c r="B471" s="2">
        <v>44106</v>
      </c>
      <c r="C471" s="2" t="str">
        <f t="shared" si="14"/>
        <v>Friday</v>
      </c>
      <c r="D471" s="2" t="str">
        <f t="shared" si="15"/>
        <v>October</v>
      </c>
      <c r="E471" s="3">
        <v>0.95710224028144009</v>
      </c>
      <c r="F471" t="s">
        <v>2206</v>
      </c>
      <c r="G471" t="s">
        <v>2418</v>
      </c>
      <c r="H471" t="s">
        <v>1010</v>
      </c>
      <c r="I471" s="1" t="s">
        <v>2679</v>
      </c>
      <c r="J471" s="1" t="s">
        <v>2679</v>
      </c>
      <c r="K471" s="1" t="s">
        <v>2538</v>
      </c>
      <c r="L471" s="1" t="s">
        <v>1012</v>
      </c>
      <c r="M471">
        <v>12740</v>
      </c>
      <c r="N471">
        <v>68</v>
      </c>
      <c r="O471" s="1" t="str">
        <f>VLOOKUP(Sales[[#This Row],[Product ID]],Products[[#Headers],[#Data],[Product ID]:[Product Name]],2,FALSE)</f>
        <v>Xerox 1908</v>
      </c>
      <c r="P471" s="1" t="str">
        <f>VLOOKUP(Sales[[#This Row],[Product ID]],Products[[#Headers],[#Data],[Product ID]:[Category]],3,)</f>
        <v>Office Supplies</v>
      </c>
      <c r="Q471" s="13">
        <f>VLOOKUP(Sales[[#This Row],[Product ID]],Products[[#Headers],[#Data],[Product ID]:[Unit Price]],4,FALSE)</f>
        <v>53.65</v>
      </c>
      <c r="R471" s="14">
        <f>VLOOKUP(Sales[[#This Row],[Product ID]],Products[[#Headers],[#Data]],5,FALSE)</f>
        <v>31</v>
      </c>
      <c r="S471" s="13">
        <f>Sales[[#This Row],[Quantity]]*Sales[[#This Row],[Unit Price]]</f>
        <v>3648.2</v>
      </c>
      <c r="T471" s="14">
        <f>Sales[[#This Row],[Quantity]]*Sales[[#This Row],[Unit Cost]]</f>
        <v>2108</v>
      </c>
      <c r="U471" s="13">
        <f>Sales[[#This Row],[Total Sales]]-Sales[[#This Row],[Total Cost]]</f>
        <v>1540.1999999999998</v>
      </c>
    </row>
    <row r="472" spans="1:21" x14ac:dyDescent="0.25">
      <c r="A472" t="s">
        <v>480</v>
      </c>
      <c r="B472" s="2">
        <v>44318</v>
      </c>
      <c r="C472" s="2" t="str">
        <f t="shared" si="14"/>
        <v>Sunday</v>
      </c>
      <c r="D472" s="2" t="str">
        <f t="shared" si="15"/>
        <v>May</v>
      </c>
      <c r="E472" s="3">
        <v>0.97112036046223216</v>
      </c>
      <c r="F472" t="s">
        <v>2067</v>
      </c>
      <c r="G472" t="s">
        <v>2279</v>
      </c>
      <c r="H472" t="s">
        <v>1011</v>
      </c>
      <c r="I472" s="1" t="s">
        <v>2680</v>
      </c>
      <c r="J472" s="1" t="s">
        <v>2680</v>
      </c>
      <c r="K472" s="1" t="s">
        <v>2538</v>
      </c>
      <c r="L472" s="1" t="s">
        <v>1013</v>
      </c>
      <c r="M472">
        <v>12275</v>
      </c>
      <c r="N472">
        <v>25</v>
      </c>
      <c r="O472" s="1" t="str">
        <f>VLOOKUP(Sales[[#This Row],[Product ID]],Products[[#Headers],[#Data],[Product ID]:[Product Name]],2,FALSE)</f>
        <v>Lactubucil</v>
      </c>
      <c r="P472" s="1" t="str">
        <f>VLOOKUP(Sales[[#This Row],[Product ID]],Products[[#Headers],[#Data],[Product ID]:[Category]],3,)</f>
        <v>Antipiretics</v>
      </c>
      <c r="Q472" s="13">
        <f>VLOOKUP(Sales[[#This Row],[Product ID]],Products[[#Headers],[#Data],[Product ID]:[Unit Price]],4,FALSE)</f>
        <v>90.5</v>
      </c>
      <c r="R472" s="14">
        <f>VLOOKUP(Sales[[#This Row],[Product ID]],Products[[#Headers],[#Data]],5,FALSE)</f>
        <v>83</v>
      </c>
      <c r="S472" s="13">
        <f>Sales[[#This Row],[Quantity]]*Sales[[#This Row],[Unit Price]]</f>
        <v>2262.5</v>
      </c>
      <c r="T472" s="14">
        <f>Sales[[#This Row],[Quantity]]*Sales[[#This Row],[Unit Cost]]</f>
        <v>2075</v>
      </c>
      <c r="U472" s="13">
        <f>Sales[[#This Row],[Total Sales]]-Sales[[#This Row],[Total Cost]]</f>
        <v>187.5</v>
      </c>
    </row>
    <row r="473" spans="1:21" x14ac:dyDescent="0.25">
      <c r="A473" t="s">
        <v>481</v>
      </c>
      <c r="B473" s="2">
        <v>44114</v>
      </c>
      <c r="C473" s="2" t="str">
        <f t="shared" si="14"/>
        <v>Saturday</v>
      </c>
      <c r="D473" s="2" t="str">
        <f t="shared" si="15"/>
        <v>October</v>
      </c>
      <c r="E473" s="3">
        <v>0.16931278469283262</v>
      </c>
      <c r="F473" t="s">
        <v>2207</v>
      </c>
      <c r="G473" t="s">
        <v>2419</v>
      </c>
      <c r="H473" t="s">
        <v>1011</v>
      </c>
      <c r="I473" s="1" t="s">
        <v>2680</v>
      </c>
      <c r="J473" s="1" t="s">
        <v>2680</v>
      </c>
      <c r="K473" s="1" t="s">
        <v>2538</v>
      </c>
      <c r="L473" s="1" t="s">
        <v>1012</v>
      </c>
      <c r="M473">
        <v>12887</v>
      </c>
      <c r="N473">
        <v>17</v>
      </c>
      <c r="O473" s="1" t="str">
        <f>VLOOKUP(Sales[[#This Row],[Product ID]],Products[[#Headers],[#Data],[Product ID]:[Product Name]],2,FALSE)</f>
        <v>Fellowes Superior 10 Outlet Split Surge Protector</v>
      </c>
      <c r="P473" s="1" t="str">
        <f>VLOOKUP(Sales[[#This Row],[Product ID]],Products[[#Headers],[#Data],[Product ID]:[Category]],3,)</f>
        <v>Office Supplies</v>
      </c>
      <c r="Q473" s="13">
        <f>VLOOKUP(Sales[[#This Row],[Product ID]],Products[[#Headers],[#Data],[Product ID]:[Unit Price]],4,FALSE)</f>
        <v>73.28</v>
      </c>
      <c r="R473" s="14">
        <f>VLOOKUP(Sales[[#This Row],[Product ID]],Products[[#Headers],[#Data]],5,FALSE)</f>
        <v>55</v>
      </c>
      <c r="S473" s="13">
        <f>Sales[[#This Row],[Quantity]]*Sales[[#This Row],[Unit Price]]</f>
        <v>1245.76</v>
      </c>
      <c r="T473" s="14">
        <f>Sales[[#This Row],[Quantity]]*Sales[[#This Row],[Unit Cost]]</f>
        <v>935</v>
      </c>
      <c r="U473" s="13">
        <f>Sales[[#This Row],[Total Sales]]-Sales[[#This Row],[Total Cost]]</f>
        <v>310.76</v>
      </c>
    </row>
    <row r="474" spans="1:21" x14ac:dyDescent="0.25">
      <c r="A474" t="s">
        <v>482</v>
      </c>
      <c r="B474" s="2">
        <v>44336</v>
      </c>
      <c r="C474" s="2" t="str">
        <f t="shared" si="14"/>
        <v>Thursday</v>
      </c>
      <c r="D474" s="2" t="str">
        <f t="shared" si="15"/>
        <v>May</v>
      </c>
      <c r="E474" s="3">
        <v>0.21468813854412561</v>
      </c>
      <c r="F474" t="s">
        <v>2128</v>
      </c>
      <c r="G474" t="s">
        <v>2340</v>
      </c>
      <c r="H474" t="s">
        <v>1010</v>
      </c>
      <c r="I474" s="1" t="s">
        <v>2681</v>
      </c>
      <c r="J474" s="1" t="s">
        <v>2681</v>
      </c>
      <c r="K474" s="1" t="s">
        <v>2538</v>
      </c>
      <c r="L474" s="1" t="s">
        <v>1012</v>
      </c>
      <c r="M474">
        <v>13036</v>
      </c>
      <c r="N474">
        <v>15</v>
      </c>
      <c r="O474" s="1" t="str">
        <f>VLOOKUP(Sales[[#This Row],[Product ID]],Products[[#Headers],[#Data],[Product ID]:[Product Name]],2,FALSE)</f>
        <v>Global Airflow Leather Mesh Back Chair, Black</v>
      </c>
      <c r="P474" s="1" t="str">
        <f>VLOOKUP(Sales[[#This Row],[Product ID]],Products[[#Headers],[#Data],[Product ID]:[Category]],3,)</f>
        <v>Furniture</v>
      </c>
      <c r="Q474" s="13">
        <f>VLOOKUP(Sales[[#This Row],[Product ID]],Products[[#Headers],[#Data],[Product ID]:[Unit Price]],4,FALSE)</f>
        <v>27.73</v>
      </c>
      <c r="R474" s="14">
        <f>VLOOKUP(Sales[[#This Row],[Product ID]],Products[[#Headers],[#Data]],5,FALSE)</f>
        <v>13</v>
      </c>
      <c r="S474" s="13">
        <f>Sales[[#This Row],[Quantity]]*Sales[[#This Row],[Unit Price]]</f>
        <v>415.95</v>
      </c>
      <c r="T474" s="14">
        <f>Sales[[#This Row],[Quantity]]*Sales[[#This Row],[Unit Cost]]</f>
        <v>195</v>
      </c>
      <c r="U474" s="13">
        <f>Sales[[#This Row],[Total Sales]]-Sales[[#This Row],[Total Cost]]</f>
        <v>220.95</v>
      </c>
    </row>
    <row r="475" spans="1:21" x14ac:dyDescent="0.25">
      <c r="A475" t="s">
        <v>483</v>
      </c>
      <c r="B475" s="2">
        <v>44252</v>
      </c>
      <c r="C475" s="2" t="str">
        <f t="shared" si="14"/>
        <v>Thursday</v>
      </c>
      <c r="D475" s="2" t="str">
        <f t="shared" si="15"/>
        <v>February</v>
      </c>
      <c r="E475" s="3">
        <v>0.30697375889030221</v>
      </c>
      <c r="F475" t="s">
        <v>2208</v>
      </c>
      <c r="G475" t="s">
        <v>2420</v>
      </c>
      <c r="H475" t="s">
        <v>1011</v>
      </c>
      <c r="I475" s="1" t="s">
        <v>2682</v>
      </c>
      <c r="J475" s="1" t="s">
        <v>2682</v>
      </c>
      <c r="K475" s="1" t="s">
        <v>2538</v>
      </c>
      <c r="L475" s="1" t="s">
        <v>1012</v>
      </c>
      <c r="M475">
        <v>12860</v>
      </c>
      <c r="N475">
        <v>82</v>
      </c>
      <c r="O475" s="1" t="str">
        <f>VLOOKUP(Sales[[#This Row],[Product ID]],Products[[#Headers],[#Data],[Product ID]:[Product Name]],2,FALSE)</f>
        <v>Tennsco 16-Compartment Lockers with Coat Rack</v>
      </c>
      <c r="P475" s="1" t="str">
        <f>VLOOKUP(Sales[[#This Row],[Product ID]],Products[[#Headers],[#Data],[Product ID]:[Category]],3,)</f>
        <v>Office Supplies</v>
      </c>
      <c r="Q475" s="13">
        <f>VLOOKUP(Sales[[#This Row],[Product ID]],Products[[#Headers],[#Data],[Product ID]:[Unit Price]],4,FALSE)</f>
        <v>55.57</v>
      </c>
      <c r="R475" s="14">
        <f>VLOOKUP(Sales[[#This Row],[Product ID]],Products[[#Headers],[#Data]],5,FALSE)</f>
        <v>30</v>
      </c>
      <c r="S475" s="13">
        <f>Sales[[#This Row],[Quantity]]*Sales[[#This Row],[Unit Price]]</f>
        <v>4556.74</v>
      </c>
      <c r="T475" s="14">
        <f>Sales[[#This Row],[Quantity]]*Sales[[#This Row],[Unit Cost]]</f>
        <v>2460</v>
      </c>
      <c r="U475" s="13">
        <f>Sales[[#This Row],[Total Sales]]-Sales[[#This Row],[Total Cost]]</f>
        <v>2096.7399999999998</v>
      </c>
    </row>
    <row r="476" spans="1:21" x14ac:dyDescent="0.25">
      <c r="A476" t="s">
        <v>484</v>
      </c>
      <c r="B476" s="2">
        <v>44148</v>
      </c>
      <c r="C476" s="2" t="str">
        <f t="shared" si="14"/>
        <v>Friday</v>
      </c>
      <c r="D476" s="2" t="str">
        <f t="shared" si="15"/>
        <v>November</v>
      </c>
      <c r="E476" s="3">
        <v>0.29298763928249438</v>
      </c>
      <c r="F476" t="s">
        <v>2035</v>
      </c>
      <c r="G476" t="s">
        <v>2247</v>
      </c>
      <c r="H476" t="s">
        <v>1010</v>
      </c>
      <c r="I476" s="1" t="s">
        <v>2683</v>
      </c>
      <c r="J476" s="1" t="s">
        <v>2683</v>
      </c>
      <c r="K476" s="1" t="s">
        <v>2538</v>
      </c>
      <c r="L476" s="1" t="s">
        <v>1012</v>
      </c>
      <c r="M476">
        <v>12686</v>
      </c>
      <c r="N476">
        <v>45</v>
      </c>
      <c r="O476" s="1" t="str">
        <f>VLOOKUP(Sales[[#This Row],[Product ID]],Products[[#Headers],[#Data],[Product ID]:[Product Name]],2,FALSE)</f>
        <v>Square Credit Card Reader, 4 1/2" x 4 1/2" x 1", White</v>
      </c>
      <c r="P476" s="1" t="str">
        <f>VLOOKUP(Sales[[#This Row],[Product ID]],Products[[#Headers],[#Data],[Product ID]:[Category]],3,)</f>
        <v>Technology</v>
      </c>
      <c r="Q476" s="13">
        <f>VLOOKUP(Sales[[#This Row],[Product ID]],Products[[#Headers],[#Data],[Product ID]:[Unit Price]],4,FALSE)</f>
        <v>58.24</v>
      </c>
      <c r="R476" s="14">
        <f>VLOOKUP(Sales[[#This Row],[Product ID]],Products[[#Headers],[#Data]],5,FALSE)</f>
        <v>46</v>
      </c>
      <c r="S476" s="13">
        <f>Sales[[#This Row],[Quantity]]*Sales[[#This Row],[Unit Price]]</f>
        <v>2620.8000000000002</v>
      </c>
      <c r="T476" s="14">
        <f>Sales[[#This Row],[Quantity]]*Sales[[#This Row],[Unit Cost]]</f>
        <v>2070</v>
      </c>
      <c r="U476" s="13">
        <f>Sales[[#This Row],[Total Sales]]-Sales[[#This Row],[Total Cost]]</f>
        <v>550.80000000000018</v>
      </c>
    </row>
    <row r="477" spans="1:21" x14ac:dyDescent="0.25">
      <c r="A477" t="s">
        <v>485</v>
      </c>
      <c r="B477" s="2">
        <v>44070</v>
      </c>
      <c r="C477" s="2" t="str">
        <f t="shared" si="14"/>
        <v>Thursday</v>
      </c>
      <c r="D477" s="2" t="str">
        <f t="shared" si="15"/>
        <v>August</v>
      </c>
      <c r="E477" s="3">
        <v>0.51393332820374749</v>
      </c>
      <c r="F477" t="s">
        <v>2176</v>
      </c>
      <c r="G477" t="s">
        <v>2388</v>
      </c>
      <c r="H477" t="s">
        <v>1011</v>
      </c>
      <c r="I477" s="1" t="s">
        <v>2684</v>
      </c>
      <c r="J477" s="1" t="s">
        <v>2684</v>
      </c>
      <c r="K477" s="1" t="s">
        <v>2538</v>
      </c>
      <c r="L477" s="1" t="s">
        <v>1012</v>
      </c>
      <c r="M477">
        <v>12506</v>
      </c>
      <c r="N477">
        <v>98</v>
      </c>
      <c r="O477" s="1" t="str">
        <f>VLOOKUP(Sales[[#This Row],[Product ID]],Products[[#Headers],[#Data],[Product ID]:[Product Name]],2,FALSE)</f>
        <v>Ideal Clamps</v>
      </c>
      <c r="P477" s="1" t="str">
        <f>VLOOKUP(Sales[[#This Row],[Product ID]],Products[[#Headers],[#Data],[Product ID]:[Category]],3,)</f>
        <v>Office Supplies</v>
      </c>
      <c r="Q477" s="13">
        <f>VLOOKUP(Sales[[#This Row],[Product ID]],Products[[#Headers],[#Data],[Product ID]:[Unit Price]],4,FALSE)</f>
        <v>70.11</v>
      </c>
      <c r="R477" s="14">
        <f>VLOOKUP(Sales[[#This Row],[Product ID]],Products[[#Headers],[#Data]],5,FALSE)</f>
        <v>63</v>
      </c>
      <c r="S477" s="13">
        <f>Sales[[#This Row],[Quantity]]*Sales[[#This Row],[Unit Price]]</f>
        <v>6870.78</v>
      </c>
      <c r="T477" s="14">
        <f>Sales[[#This Row],[Quantity]]*Sales[[#This Row],[Unit Cost]]</f>
        <v>6174</v>
      </c>
      <c r="U477" s="13">
        <f>Sales[[#This Row],[Total Sales]]-Sales[[#This Row],[Total Cost]]</f>
        <v>696.77999999999975</v>
      </c>
    </row>
    <row r="478" spans="1:21" x14ac:dyDescent="0.25">
      <c r="A478" t="s">
        <v>486</v>
      </c>
      <c r="B478" s="2">
        <v>44337</v>
      </c>
      <c r="C478" s="2" t="str">
        <f t="shared" si="14"/>
        <v>Friday</v>
      </c>
      <c r="D478" s="2" t="str">
        <f t="shared" si="15"/>
        <v>May</v>
      </c>
      <c r="E478" s="3">
        <v>0.94199845340141042</v>
      </c>
      <c r="F478" t="s">
        <v>2063</v>
      </c>
      <c r="G478" t="s">
        <v>2275</v>
      </c>
      <c r="H478" t="s">
        <v>1011</v>
      </c>
      <c r="I478" s="1" t="s">
        <v>2685</v>
      </c>
      <c r="J478" s="1" t="s">
        <v>2685</v>
      </c>
      <c r="K478" s="1" t="s">
        <v>2538</v>
      </c>
      <c r="L478" s="1" t="s">
        <v>1012</v>
      </c>
      <c r="M478">
        <v>12418</v>
      </c>
      <c r="N478">
        <v>63</v>
      </c>
      <c r="O478" s="1" t="str">
        <f>VLOOKUP(Sales[[#This Row],[Product ID]],Products[[#Headers],[#Data],[Product ID]:[Product Name]],2,FALSE)</f>
        <v>Wilson Jones Leather-Like Binders with DublLock Round Rings</v>
      </c>
      <c r="P478" s="1" t="str">
        <f>VLOOKUP(Sales[[#This Row],[Product ID]],Products[[#Headers],[#Data],[Product ID]:[Category]],3,)</f>
        <v>Office Supplies</v>
      </c>
      <c r="Q478" s="13">
        <f>VLOOKUP(Sales[[#This Row],[Product ID]],Products[[#Headers],[#Data],[Product ID]:[Unit Price]],4,FALSE)</f>
        <v>47.67</v>
      </c>
      <c r="R478" s="14">
        <f>VLOOKUP(Sales[[#This Row],[Product ID]],Products[[#Headers],[#Data]],5,FALSE)</f>
        <v>25</v>
      </c>
      <c r="S478" s="13">
        <f>Sales[[#This Row],[Quantity]]*Sales[[#This Row],[Unit Price]]</f>
        <v>3003.21</v>
      </c>
      <c r="T478" s="14">
        <f>Sales[[#This Row],[Quantity]]*Sales[[#This Row],[Unit Cost]]</f>
        <v>1575</v>
      </c>
      <c r="U478" s="13">
        <f>Sales[[#This Row],[Total Sales]]-Sales[[#This Row],[Total Cost]]</f>
        <v>1428.21</v>
      </c>
    </row>
    <row r="479" spans="1:21" x14ac:dyDescent="0.25">
      <c r="A479" t="s">
        <v>487</v>
      </c>
      <c r="B479" s="2">
        <v>44295</v>
      </c>
      <c r="C479" s="2" t="str">
        <f t="shared" si="14"/>
        <v>Friday</v>
      </c>
      <c r="D479" s="2" t="str">
        <f t="shared" si="15"/>
        <v>April</v>
      </c>
      <c r="E479" s="3">
        <v>9.231394672279003E-2</v>
      </c>
      <c r="F479" t="s">
        <v>2150</v>
      </c>
      <c r="G479" t="s">
        <v>2362</v>
      </c>
      <c r="H479" t="s">
        <v>1010</v>
      </c>
      <c r="I479" s="1" t="s">
        <v>2685</v>
      </c>
      <c r="J479" s="1" t="s">
        <v>2685</v>
      </c>
      <c r="K479" s="1" t="s">
        <v>2538</v>
      </c>
      <c r="L479" s="1" t="s">
        <v>1013</v>
      </c>
      <c r="M479">
        <v>12141</v>
      </c>
      <c r="N479">
        <v>54</v>
      </c>
      <c r="O479" s="1" t="str">
        <f>VLOOKUP(Sales[[#This Row],[Product ID]],Products[[#Headers],[#Data],[Product ID]:[Product Name]],2,FALSE)</f>
        <v>Aciprex</v>
      </c>
      <c r="P479" s="1" t="str">
        <f>VLOOKUP(Sales[[#This Row],[Product ID]],Products[[#Headers],[#Data],[Product ID]:[Category]],3,)</f>
        <v>Antipiretics</v>
      </c>
      <c r="Q479" s="13">
        <f>VLOOKUP(Sales[[#This Row],[Product ID]],Products[[#Headers],[#Data],[Product ID]:[Unit Price]],4,FALSE)</f>
        <v>73.56</v>
      </c>
      <c r="R479" s="14">
        <f>VLOOKUP(Sales[[#This Row],[Product ID]],Products[[#Headers],[#Data]],5,FALSE)</f>
        <v>51</v>
      </c>
      <c r="S479" s="13">
        <f>Sales[[#This Row],[Quantity]]*Sales[[#This Row],[Unit Price]]</f>
        <v>3972.2400000000002</v>
      </c>
      <c r="T479" s="14">
        <f>Sales[[#This Row],[Quantity]]*Sales[[#This Row],[Unit Cost]]</f>
        <v>2754</v>
      </c>
      <c r="U479" s="13">
        <f>Sales[[#This Row],[Total Sales]]-Sales[[#This Row],[Total Cost]]</f>
        <v>1218.2400000000002</v>
      </c>
    </row>
    <row r="480" spans="1:21" x14ac:dyDescent="0.25">
      <c r="A480" t="s">
        <v>488</v>
      </c>
      <c r="B480" s="2">
        <v>44315</v>
      </c>
      <c r="C480" s="2" t="str">
        <f t="shared" si="14"/>
        <v>Thursday</v>
      </c>
      <c r="D480" s="2" t="str">
        <f t="shared" si="15"/>
        <v>April</v>
      </c>
      <c r="E480" s="3">
        <v>0.15385811053290244</v>
      </c>
      <c r="F480" t="s">
        <v>2028</v>
      </c>
      <c r="G480" t="s">
        <v>2240</v>
      </c>
      <c r="H480" t="s">
        <v>1011</v>
      </c>
      <c r="I480" s="1" t="s">
        <v>2678</v>
      </c>
      <c r="J480" s="1" t="s">
        <v>2678</v>
      </c>
      <c r="K480" s="1" t="s">
        <v>2538</v>
      </c>
      <c r="L480" s="1" t="s">
        <v>1012</v>
      </c>
      <c r="M480">
        <v>12521</v>
      </c>
      <c r="N480">
        <v>40</v>
      </c>
      <c r="O480" s="1" t="str">
        <f>VLOOKUP(Sales[[#This Row],[Product ID]],Products[[#Headers],[#Data],[Product ID]:[Product Name]],2,FALSE)</f>
        <v>Tenex Personal Project File with Scoop Front Design, Black</v>
      </c>
      <c r="P480" s="1" t="str">
        <f>VLOOKUP(Sales[[#This Row],[Product ID]],Products[[#Headers],[#Data],[Product ID]:[Category]],3,)</f>
        <v>Office Supplies</v>
      </c>
      <c r="Q480" s="13">
        <f>VLOOKUP(Sales[[#This Row],[Product ID]],Products[[#Headers],[#Data],[Product ID]:[Unit Price]],4,FALSE)</f>
        <v>32.32</v>
      </c>
      <c r="R480" s="14">
        <f>VLOOKUP(Sales[[#This Row],[Product ID]],Products[[#Headers],[#Data]],5,FALSE)</f>
        <v>20</v>
      </c>
      <c r="S480" s="13">
        <f>Sales[[#This Row],[Quantity]]*Sales[[#This Row],[Unit Price]]</f>
        <v>1292.8</v>
      </c>
      <c r="T480" s="14">
        <f>Sales[[#This Row],[Quantity]]*Sales[[#This Row],[Unit Cost]]</f>
        <v>800</v>
      </c>
      <c r="U480" s="13">
        <f>Sales[[#This Row],[Total Sales]]-Sales[[#This Row],[Total Cost]]</f>
        <v>492.79999999999995</v>
      </c>
    </row>
    <row r="481" spans="1:21" x14ac:dyDescent="0.25">
      <c r="A481" t="s">
        <v>489</v>
      </c>
      <c r="B481" s="2">
        <v>44142</v>
      </c>
      <c r="C481" s="2" t="str">
        <f t="shared" si="14"/>
        <v>Saturday</v>
      </c>
      <c r="D481" s="2" t="str">
        <f t="shared" si="15"/>
        <v>November</v>
      </c>
      <c r="E481" s="3">
        <v>0.85587392690467579</v>
      </c>
      <c r="F481" t="s">
        <v>2209</v>
      </c>
      <c r="G481" t="s">
        <v>2421</v>
      </c>
      <c r="H481" t="s">
        <v>1011</v>
      </c>
      <c r="I481" s="1" t="s">
        <v>2686</v>
      </c>
      <c r="J481" s="1" t="s">
        <v>2686</v>
      </c>
      <c r="K481" s="1" t="s">
        <v>2538</v>
      </c>
      <c r="L481" s="1" t="s">
        <v>1013</v>
      </c>
      <c r="M481">
        <v>12180</v>
      </c>
      <c r="N481">
        <v>61</v>
      </c>
      <c r="O481" s="1" t="str">
        <f>VLOOKUP(Sales[[#This Row],[Product ID]],Products[[#Headers],[#Data],[Product ID]:[Product Name]],2,FALSE)</f>
        <v>Antaparin Varizyme</v>
      </c>
      <c r="P481" s="1" t="str">
        <f>VLOOKUP(Sales[[#This Row],[Product ID]],Products[[#Headers],[#Data],[Product ID]:[Category]],3,)</f>
        <v>Mood Stabilizers</v>
      </c>
      <c r="Q481" s="13">
        <f>VLOOKUP(Sales[[#This Row],[Product ID]],Products[[#Headers],[#Data],[Product ID]:[Unit Price]],4,FALSE)</f>
        <v>56.69</v>
      </c>
      <c r="R481" s="14">
        <f>VLOOKUP(Sales[[#This Row],[Product ID]],Products[[#Headers],[#Data]],5,FALSE)</f>
        <v>48</v>
      </c>
      <c r="S481" s="13">
        <f>Sales[[#This Row],[Quantity]]*Sales[[#This Row],[Unit Price]]</f>
        <v>3458.0899999999997</v>
      </c>
      <c r="T481" s="14">
        <f>Sales[[#This Row],[Quantity]]*Sales[[#This Row],[Unit Cost]]</f>
        <v>2928</v>
      </c>
      <c r="U481" s="13">
        <f>Sales[[#This Row],[Total Sales]]-Sales[[#This Row],[Total Cost]]</f>
        <v>530.08999999999969</v>
      </c>
    </row>
    <row r="482" spans="1:21" x14ac:dyDescent="0.25">
      <c r="A482" t="s">
        <v>490</v>
      </c>
      <c r="B482" s="2">
        <v>44127</v>
      </c>
      <c r="C482" s="2" t="str">
        <f t="shared" si="14"/>
        <v>Friday</v>
      </c>
      <c r="D482" s="2" t="str">
        <f t="shared" si="15"/>
        <v>October</v>
      </c>
      <c r="E482" s="3">
        <v>0.36255836063545044</v>
      </c>
      <c r="F482" t="s">
        <v>2027</v>
      </c>
      <c r="G482" t="s">
        <v>2239</v>
      </c>
      <c r="H482" t="s">
        <v>1010</v>
      </c>
      <c r="I482" s="1" t="s">
        <v>2678</v>
      </c>
      <c r="J482" s="1" t="s">
        <v>2678</v>
      </c>
      <c r="K482" s="1" t="s">
        <v>2538</v>
      </c>
      <c r="L482" s="1" t="s">
        <v>1013</v>
      </c>
      <c r="M482">
        <v>12751</v>
      </c>
      <c r="N482">
        <v>30</v>
      </c>
      <c r="O482" s="1" t="str">
        <f>VLOOKUP(Sales[[#This Row],[Product ID]],Products[[#Headers],[#Data],[Product ID]:[Product Name]],2,FALSE)</f>
        <v>Crate-A-Files</v>
      </c>
      <c r="P482" s="1" t="str">
        <f>VLOOKUP(Sales[[#This Row],[Product ID]],Products[[#Headers],[#Data],[Product ID]:[Category]],3,)</f>
        <v>Office Supplies</v>
      </c>
      <c r="Q482" s="13">
        <f>VLOOKUP(Sales[[#This Row],[Product ID]],Products[[#Headers],[#Data],[Product ID]:[Unit Price]],4,FALSE)</f>
        <v>87.91</v>
      </c>
      <c r="R482" s="14">
        <f>VLOOKUP(Sales[[#This Row],[Product ID]],Products[[#Headers],[#Data]],5,FALSE)</f>
        <v>60</v>
      </c>
      <c r="S482" s="13">
        <f>Sales[[#This Row],[Quantity]]*Sales[[#This Row],[Unit Price]]</f>
        <v>2637.2999999999997</v>
      </c>
      <c r="T482" s="14">
        <f>Sales[[#This Row],[Quantity]]*Sales[[#This Row],[Unit Cost]]</f>
        <v>1800</v>
      </c>
      <c r="U482" s="13">
        <f>Sales[[#This Row],[Total Sales]]-Sales[[#This Row],[Total Cost]]</f>
        <v>837.29999999999973</v>
      </c>
    </row>
    <row r="483" spans="1:21" x14ac:dyDescent="0.25">
      <c r="A483" t="s">
        <v>491</v>
      </c>
      <c r="B483" s="2">
        <v>44082</v>
      </c>
      <c r="C483" s="2" t="str">
        <f t="shared" si="14"/>
        <v>Tuesday</v>
      </c>
      <c r="D483" s="2" t="str">
        <f t="shared" si="15"/>
        <v>September</v>
      </c>
      <c r="E483" s="3">
        <v>0.72041552165354905</v>
      </c>
      <c r="F483" t="s">
        <v>2172</v>
      </c>
      <c r="G483" t="s">
        <v>2384</v>
      </c>
      <c r="H483" t="s">
        <v>1011</v>
      </c>
      <c r="I483" s="1" t="s">
        <v>2687</v>
      </c>
      <c r="J483" s="1" t="s">
        <v>2687</v>
      </c>
      <c r="K483" s="1" t="s">
        <v>2538</v>
      </c>
      <c r="L483" s="1" t="s">
        <v>1012</v>
      </c>
      <c r="M483">
        <v>12928</v>
      </c>
      <c r="N483">
        <v>38</v>
      </c>
      <c r="O483" s="1" t="str">
        <f>VLOOKUP(Sales[[#This Row],[Product ID]],Products[[#Headers],[#Data],[Product ID]:[Product Name]],2,FALSE)</f>
        <v>Avery Durable Poly Binders</v>
      </c>
      <c r="P483" s="1" t="str">
        <f>VLOOKUP(Sales[[#This Row],[Product ID]],Products[[#Headers],[#Data],[Product ID]:[Category]],3,)</f>
        <v>Office Supplies</v>
      </c>
      <c r="Q483" s="13">
        <f>VLOOKUP(Sales[[#This Row],[Product ID]],Products[[#Headers],[#Data],[Product ID]:[Unit Price]],4,FALSE)</f>
        <v>46.61</v>
      </c>
      <c r="R483" s="14">
        <f>VLOOKUP(Sales[[#This Row],[Product ID]],Products[[#Headers],[#Data]],5,FALSE)</f>
        <v>30</v>
      </c>
      <c r="S483" s="13">
        <f>Sales[[#This Row],[Quantity]]*Sales[[#This Row],[Unit Price]]</f>
        <v>1771.18</v>
      </c>
      <c r="T483" s="14">
        <f>Sales[[#This Row],[Quantity]]*Sales[[#This Row],[Unit Cost]]</f>
        <v>1140</v>
      </c>
      <c r="U483" s="13">
        <f>Sales[[#This Row],[Total Sales]]-Sales[[#This Row],[Total Cost]]</f>
        <v>631.18000000000006</v>
      </c>
    </row>
    <row r="484" spans="1:21" x14ac:dyDescent="0.25">
      <c r="A484" t="s">
        <v>492</v>
      </c>
      <c r="B484" s="2">
        <v>44059</v>
      </c>
      <c r="C484" s="2" t="str">
        <f t="shared" si="14"/>
        <v>Sunday</v>
      </c>
      <c r="D484" s="2" t="str">
        <f t="shared" si="15"/>
        <v>August</v>
      </c>
      <c r="E484" s="3">
        <v>0.88101760156583209</v>
      </c>
      <c r="F484" t="s">
        <v>2126</v>
      </c>
      <c r="G484" t="s">
        <v>2338</v>
      </c>
      <c r="H484" t="s">
        <v>1011</v>
      </c>
      <c r="I484" s="1" t="s">
        <v>2688</v>
      </c>
      <c r="J484" s="1" t="s">
        <v>2688</v>
      </c>
      <c r="K484" s="1" t="s">
        <v>2538</v>
      </c>
      <c r="L484" s="1" t="s">
        <v>1012</v>
      </c>
      <c r="M484">
        <v>12703</v>
      </c>
      <c r="N484">
        <v>54</v>
      </c>
      <c r="O484" s="1" t="str">
        <f>VLOOKUP(Sales[[#This Row],[Product ID]],Products[[#Headers],[#Data],[Product ID]:[Product Name]],2,FALSE)</f>
        <v>Xerox 1930</v>
      </c>
      <c r="P484" s="1" t="str">
        <f>VLOOKUP(Sales[[#This Row],[Product ID]],Products[[#Headers],[#Data],[Product ID]:[Category]],3,)</f>
        <v>Office Supplies</v>
      </c>
      <c r="Q484" s="13">
        <f>VLOOKUP(Sales[[#This Row],[Product ID]],Products[[#Headers],[#Data],[Product ID]:[Unit Price]],4,FALSE)</f>
        <v>73.98</v>
      </c>
      <c r="R484" s="14">
        <f>VLOOKUP(Sales[[#This Row],[Product ID]],Products[[#Headers],[#Data]],5,FALSE)</f>
        <v>64</v>
      </c>
      <c r="S484" s="13">
        <f>Sales[[#This Row],[Quantity]]*Sales[[#This Row],[Unit Price]]</f>
        <v>3994.92</v>
      </c>
      <c r="T484" s="14">
        <f>Sales[[#This Row],[Quantity]]*Sales[[#This Row],[Unit Cost]]</f>
        <v>3456</v>
      </c>
      <c r="U484" s="13">
        <f>Sales[[#This Row],[Total Sales]]-Sales[[#This Row],[Total Cost]]</f>
        <v>538.92000000000007</v>
      </c>
    </row>
    <row r="485" spans="1:21" x14ac:dyDescent="0.25">
      <c r="A485" t="s">
        <v>493</v>
      </c>
      <c r="B485" s="2">
        <v>44191</v>
      </c>
      <c r="C485" s="2" t="str">
        <f t="shared" si="14"/>
        <v>Saturday</v>
      </c>
      <c r="D485" s="2" t="str">
        <f t="shared" si="15"/>
        <v>December</v>
      </c>
      <c r="E485" s="3">
        <v>0.41182064481056269</v>
      </c>
      <c r="F485" t="s">
        <v>2065</v>
      </c>
      <c r="G485" t="s">
        <v>2277</v>
      </c>
      <c r="H485" t="s">
        <v>1010</v>
      </c>
      <c r="I485" s="1" t="s">
        <v>2684</v>
      </c>
      <c r="J485" s="1" t="s">
        <v>2684</v>
      </c>
      <c r="K485" s="1" t="s">
        <v>2538</v>
      </c>
      <c r="L485" s="1" t="s">
        <v>1012</v>
      </c>
      <c r="M485">
        <v>12639</v>
      </c>
      <c r="N485">
        <v>98</v>
      </c>
      <c r="O485" s="1" t="str">
        <f>VLOOKUP(Sales[[#This Row],[Product ID]],Products[[#Headers],[#Data],[Product ID]:[Product Name]],2,FALSE)</f>
        <v>Logitech Wireless Gaming Headset G930</v>
      </c>
      <c r="P485" s="1" t="str">
        <f>VLOOKUP(Sales[[#This Row],[Product ID]],Products[[#Headers],[#Data],[Product ID]:[Category]],3,)</f>
        <v>Technology</v>
      </c>
      <c r="Q485" s="13">
        <f>VLOOKUP(Sales[[#This Row],[Product ID]],Products[[#Headers],[#Data],[Product ID]:[Unit Price]],4,FALSE)</f>
        <v>24.18</v>
      </c>
      <c r="R485" s="14">
        <f>VLOOKUP(Sales[[#This Row],[Product ID]],Products[[#Headers],[#Data]],5,FALSE)</f>
        <v>17</v>
      </c>
      <c r="S485" s="13">
        <f>Sales[[#This Row],[Quantity]]*Sales[[#This Row],[Unit Price]]</f>
        <v>2369.64</v>
      </c>
      <c r="T485" s="14">
        <f>Sales[[#This Row],[Quantity]]*Sales[[#This Row],[Unit Cost]]</f>
        <v>1666</v>
      </c>
      <c r="U485" s="13">
        <f>Sales[[#This Row],[Total Sales]]-Sales[[#This Row],[Total Cost]]</f>
        <v>703.63999999999987</v>
      </c>
    </row>
    <row r="486" spans="1:21" x14ac:dyDescent="0.25">
      <c r="A486" t="s">
        <v>494</v>
      </c>
      <c r="B486" s="2">
        <v>44070</v>
      </c>
      <c r="C486" s="2" t="str">
        <f t="shared" si="14"/>
        <v>Thursday</v>
      </c>
      <c r="D486" s="2" t="str">
        <f t="shared" si="15"/>
        <v>August</v>
      </c>
      <c r="E486" s="3">
        <v>0.93948130953638109</v>
      </c>
      <c r="F486" t="s">
        <v>2161</v>
      </c>
      <c r="G486" t="s">
        <v>2373</v>
      </c>
      <c r="H486" t="s">
        <v>1010</v>
      </c>
      <c r="I486" s="1" t="s">
        <v>2689</v>
      </c>
      <c r="J486" s="1" t="s">
        <v>2689</v>
      </c>
      <c r="K486" s="1" t="s">
        <v>2538</v>
      </c>
      <c r="L486" s="1" t="s">
        <v>1014</v>
      </c>
      <c r="M486">
        <v>12193</v>
      </c>
      <c r="N486">
        <v>32</v>
      </c>
      <c r="O486" s="1" t="str">
        <f>VLOOKUP(Sales[[#This Row],[Product ID]],Products[[#Headers],[#Data],[Product ID]:[Product Name]],2,FALSE)</f>
        <v>Belavarix Benzabicin</v>
      </c>
      <c r="P486" s="1" t="str">
        <f>VLOOKUP(Sales[[#This Row],[Product ID]],Products[[#Headers],[#Data],[Product ID]:[Category]],3,)</f>
        <v>Antibiotics</v>
      </c>
      <c r="Q486" s="13">
        <f>VLOOKUP(Sales[[#This Row],[Product ID]],Products[[#Headers],[#Data],[Product ID]:[Unit Price]],4,FALSE)</f>
        <v>30.61</v>
      </c>
      <c r="R486" s="14">
        <f>VLOOKUP(Sales[[#This Row],[Product ID]],Products[[#Headers],[#Data]],5,FALSE)</f>
        <v>21</v>
      </c>
      <c r="S486" s="13">
        <f>Sales[[#This Row],[Quantity]]*Sales[[#This Row],[Unit Price]]</f>
        <v>979.52</v>
      </c>
      <c r="T486" s="14">
        <f>Sales[[#This Row],[Quantity]]*Sales[[#This Row],[Unit Cost]]</f>
        <v>672</v>
      </c>
      <c r="U486" s="13">
        <f>Sales[[#This Row],[Total Sales]]-Sales[[#This Row],[Total Cost]]</f>
        <v>307.52</v>
      </c>
    </row>
    <row r="487" spans="1:21" x14ac:dyDescent="0.25">
      <c r="A487" t="s">
        <v>495</v>
      </c>
      <c r="B487" s="2">
        <v>44055</v>
      </c>
      <c r="C487" s="2" t="str">
        <f t="shared" si="14"/>
        <v>Wednesday</v>
      </c>
      <c r="D487" s="2" t="str">
        <f t="shared" si="15"/>
        <v>August</v>
      </c>
      <c r="E487" s="3">
        <v>0.13590607505560859</v>
      </c>
      <c r="F487" t="s">
        <v>2098</v>
      </c>
      <c r="G487" t="s">
        <v>2310</v>
      </c>
      <c r="H487" t="s">
        <v>1010</v>
      </c>
      <c r="I487" s="1" t="s">
        <v>2690</v>
      </c>
      <c r="J487" s="1" t="s">
        <v>2690</v>
      </c>
      <c r="K487" s="1" t="s">
        <v>2538</v>
      </c>
      <c r="L487" s="1" t="s">
        <v>1014</v>
      </c>
      <c r="M487">
        <v>12543</v>
      </c>
      <c r="N487">
        <v>79</v>
      </c>
      <c r="O487" s="1" t="str">
        <f>VLOOKUP(Sales[[#This Row],[Product ID]],Products[[#Headers],[#Data],[Product ID]:[Product Name]],2,FALSE)</f>
        <v>Acme Rosewood Handle Letter Opener</v>
      </c>
      <c r="P487" s="1" t="str">
        <f>VLOOKUP(Sales[[#This Row],[Product ID]],Products[[#Headers],[#Data],[Product ID]:[Category]],3,)</f>
        <v>Office Supplies</v>
      </c>
      <c r="Q487" s="13">
        <f>VLOOKUP(Sales[[#This Row],[Product ID]],Products[[#Headers],[#Data],[Product ID]:[Unit Price]],4,FALSE)</f>
        <v>23.82</v>
      </c>
      <c r="R487" s="14">
        <f>VLOOKUP(Sales[[#This Row],[Product ID]],Products[[#Headers],[#Data]],5,FALSE)</f>
        <v>23</v>
      </c>
      <c r="S487" s="13">
        <f>Sales[[#This Row],[Quantity]]*Sales[[#This Row],[Unit Price]]</f>
        <v>1881.78</v>
      </c>
      <c r="T487" s="14">
        <f>Sales[[#This Row],[Quantity]]*Sales[[#This Row],[Unit Cost]]</f>
        <v>1817</v>
      </c>
      <c r="U487" s="13">
        <f>Sales[[#This Row],[Total Sales]]-Sales[[#This Row],[Total Cost]]</f>
        <v>64.779999999999973</v>
      </c>
    </row>
    <row r="488" spans="1:21" x14ac:dyDescent="0.25">
      <c r="A488" t="s">
        <v>496</v>
      </c>
      <c r="B488" s="2">
        <v>44106</v>
      </c>
      <c r="C488" s="2" t="str">
        <f t="shared" si="14"/>
        <v>Friday</v>
      </c>
      <c r="D488" s="2" t="str">
        <f t="shared" si="15"/>
        <v>October</v>
      </c>
      <c r="E488" s="3">
        <v>0.98916782408252946</v>
      </c>
      <c r="F488" t="s">
        <v>2118</v>
      </c>
      <c r="G488" t="s">
        <v>2330</v>
      </c>
      <c r="H488" t="s">
        <v>1010</v>
      </c>
      <c r="I488" s="1" t="s">
        <v>2691</v>
      </c>
      <c r="J488" s="1" t="s">
        <v>2691</v>
      </c>
      <c r="K488" s="1" t="s">
        <v>2538</v>
      </c>
      <c r="L488" s="1" t="s">
        <v>1014</v>
      </c>
      <c r="M488">
        <v>12279</v>
      </c>
      <c r="N488">
        <v>85</v>
      </c>
      <c r="O488" s="1" t="str">
        <f>VLOOKUP(Sales[[#This Row],[Product ID]],Products[[#Headers],[#Data],[Product ID]:[Product Name]],2,FALSE)</f>
        <v>Liomulin</v>
      </c>
      <c r="P488" s="1" t="str">
        <f>VLOOKUP(Sales[[#This Row],[Product ID]],Products[[#Headers],[#Data],[Product ID]:[Category]],3,)</f>
        <v>Mood Stabilizers</v>
      </c>
      <c r="Q488" s="13">
        <f>VLOOKUP(Sales[[#This Row],[Product ID]],Products[[#Headers],[#Data],[Product ID]:[Unit Price]],4,FALSE)</f>
        <v>46.26</v>
      </c>
      <c r="R488" s="14">
        <f>VLOOKUP(Sales[[#This Row],[Product ID]],Products[[#Headers],[#Data]],5,FALSE)</f>
        <v>38</v>
      </c>
      <c r="S488" s="13">
        <f>Sales[[#This Row],[Quantity]]*Sales[[#This Row],[Unit Price]]</f>
        <v>3932.1</v>
      </c>
      <c r="T488" s="14">
        <f>Sales[[#This Row],[Quantity]]*Sales[[#This Row],[Unit Cost]]</f>
        <v>3230</v>
      </c>
      <c r="U488" s="13">
        <f>Sales[[#This Row],[Total Sales]]-Sales[[#This Row],[Total Cost]]</f>
        <v>702.09999999999991</v>
      </c>
    </row>
    <row r="489" spans="1:21" x14ac:dyDescent="0.25">
      <c r="A489" t="s">
        <v>497</v>
      </c>
      <c r="B489" s="2">
        <v>44245</v>
      </c>
      <c r="C489" s="2" t="str">
        <f t="shared" si="14"/>
        <v>Thursday</v>
      </c>
      <c r="D489" s="2" t="str">
        <f t="shared" si="15"/>
        <v>February</v>
      </c>
      <c r="E489" s="3">
        <v>0.31721612533603116</v>
      </c>
      <c r="F489" t="s">
        <v>2199</v>
      </c>
      <c r="G489" t="s">
        <v>2411</v>
      </c>
      <c r="H489" t="s">
        <v>1011</v>
      </c>
      <c r="I489" s="1" t="s">
        <v>2692</v>
      </c>
      <c r="J489" s="1" t="s">
        <v>2692</v>
      </c>
      <c r="K489" s="1" t="s">
        <v>2538</v>
      </c>
      <c r="L489" s="1" t="s">
        <v>1012</v>
      </c>
      <c r="M489">
        <v>12375</v>
      </c>
      <c r="N489">
        <v>74</v>
      </c>
      <c r="O489" s="1" t="str">
        <f>VLOOKUP(Sales[[#This Row],[Product ID]],Products[[#Headers],[#Data],[Product ID]:[Product Name]],2,FALSE)</f>
        <v>Hon Deluxe Fabric Upholstered Stacking Chairs, Rounded Back</v>
      </c>
      <c r="P489" s="1" t="str">
        <f>VLOOKUP(Sales[[#This Row],[Product ID]],Products[[#Headers],[#Data],[Product ID]:[Category]],3,)</f>
        <v>Furniture</v>
      </c>
      <c r="Q489" s="13">
        <f>VLOOKUP(Sales[[#This Row],[Product ID]],Products[[#Headers],[#Data],[Product ID]:[Unit Price]],4,FALSE)</f>
        <v>59.77</v>
      </c>
      <c r="R489" s="14">
        <f>VLOOKUP(Sales[[#This Row],[Product ID]],Products[[#Headers],[#Data]],5,FALSE)</f>
        <v>24</v>
      </c>
      <c r="S489" s="13">
        <f>Sales[[#This Row],[Quantity]]*Sales[[#This Row],[Unit Price]]</f>
        <v>4422.9800000000005</v>
      </c>
      <c r="T489" s="14">
        <f>Sales[[#This Row],[Quantity]]*Sales[[#This Row],[Unit Cost]]</f>
        <v>1776</v>
      </c>
      <c r="U489" s="13">
        <f>Sales[[#This Row],[Total Sales]]-Sales[[#This Row],[Total Cost]]</f>
        <v>2646.9800000000005</v>
      </c>
    </row>
    <row r="490" spans="1:21" x14ac:dyDescent="0.25">
      <c r="A490" t="s">
        <v>498</v>
      </c>
      <c r="B490" s="2">
        <v>44212</v>
      </c>
      <c r="C490" s="2" t="str">
        <f t="shared" si="14"/>
        <v>Saturday</v>
      </c>
      <c r="D490" s="2" t="str">
        <f t="shared" si="15"/>
        <v>January</v>
      </c>
      <c r="E490" s="3">
        <v>0.79254747102332435</v>
      </c>
      <c r="F490" t="s">
        <v>2048</v>
      </c>
      <c r="G490" t="s">
        <v>2260</v>
      </c>
      <c r="H490" t="s">
        <v>1010</v>
      </c>
      <c r="I490" s="1" t="s">
        <v>2693</v>
      </c>
      <c r="J490" s="1" t="s">
        <v>2693</v>
      </c>
      <c r="K490" s="1" t="s">
        <v>2538</v>
      </c>
      <c r="L490" s="1" t="s">
        <v>1014</v>
      </c>
      <c r="M490">
        <v>12297</v>
      </c>
      <c r="N490">
        <v>28</v>
      </c>
      <c r="O490" s="1" t="str">
        <f>VLOOKUP(Sales[[#This Row],[Product ID]],Products[[#Headers],[#Data],[Product ID]:[Product Name]],2,FALSE)</f>
        <v>Novakyn Tracprox</v>
      </c>
      <c r="P490" s="1" t="str">
        <f>VLOOKUP(Sales[[#This Row],[Product ID]],Products[[#Headers],[#Data],[Product ID]:[Category]],3,)</f>
        <v>Antiseptics</v>
      </c>
      <c r="Q490" s="13">
        <f>VLOOKUP(Sales[[#This Row],[Product ID]],Products[[#Headers],[#Data],[Product ID]:[Unit Price]],4,FALSE)</f>
        <v>76.400000000000006</v>
      </c>
      <c r="R490" s="14">
        <f>VLOOKUP(Sales[[#This Row],[Product ID]],Products[[#Headers],[#Data]],5,FALSE)</f>
        <v>61</v>
      </c>
      <c r="S490" s="13">
        <f>Sales[[#This Row],[Quantity]]*Sales[[#This Row],[Unit Price]]</f>
        <v>2139.2000000000003</v>
      </c>
      <c r="T490" s="14">
        <f>Sales[[#This Row],[Quantity]]*Sales[[#This Row],[Unit Cost]]</f>
        <v>1708</v>
      </c>
      <c r="U490" s="13">
        <f>Sales[[#This Row],[Total Sales]]-Sales[[#This Row],[Total Cost]]</f>
        <v>431.20000000000027</v>
      </c>
    </row>
    <row r="491" spans="1:21" x14ac:dyDescent="0.25">
      <c r="A491" t="s">
        <v>499</v>
      </c>
      <c r="B491" s="2">
        <v>44226</v>
      </c>
      <c r="C491" s="2" t="str">
        <f t="shared" si="14"/>
        <v>Saturday</v>
      </c>
      <c r="D491" s="2" t="str">
        <f t="shared" si="15"/>
        <v>January</v>
      </c>
      <c r="E491" s="3">
        <v>0.65119835554997918</v>
      </c>
      <c r="F491" t="s">
        <v>2182</v>
      </c>
      <c r="G491" t="s">
        <v>2394</v>
      </c>
      <c r="H491" t="s">
        <v>1010</v>
      </c>
      <c r="I491" s="1" t="s">
        <v>2694</v>
      </c>
      <c r="J491" s="1" t="s">
        <v>2694</v>
      </c>
      <c r="K491" s="1" t="s">
        <v>2538</v>
      </c>
      <c r="L491" s="1" t="s">
        <v>1014</v>
      </c>
      <c r="M491">
        <v>12334</v>
      </c>
      <c r="N491">
        <v>76</v>
      </c>
      <c r="O491" s="1" t="str">
        <f>VLOOKUP(Sales[[#This Row],[Product ID]],Products[[#Headers],[#Data],[Product ID]:[Product Name]],2,FALSE)</f>
        <v>Spiroderall</v>
      </c>
      <c r="P491" s="1" t="str">
        <f>VLOOKUP(Sales[[#This Row],[Product ID]],Products[[#Headers],[#Data],[Product ID]:[Category]],3,)</f>
        <v>Mood Stabilizers</v>
      </c>
      <c r="Q491" s="13">
        <f>VLOOKUP(Sales[[#This Row],[Product ID]],Products[[#Headers],[#Data],[Product ID]:[Unit Price]],4,FALSE)</f>
        <v>19.149999999999999</v>
      </c>
      <c r="R491" s="14">
        <f>VLOOKUP(Sales[[#This Row],[Product ID]],Products[[#Headers],[#Data]],5,FALSE)</f>
        <v>12</v>
      </c>
      <c r="S491" s="13">
        <f>Sales[[#This Row],[Quantity]]*Sales[[#This Row],[Unit Price]]</f>
        <v>1455.3999999999999</v>
      </c>
      <c r="T491" s="14">
        <f>Sales[[#This Row],[Quantity]]*Sales[[#This Row],[Unit Cost]]</f>
        <v>912</v>
      </c>
      <c r="U491" s="13">
        <f>Sales[[#This Row],[Total Sales]]-Sales[[#This Row],[Total Cost]]</f>
        <v>543.39999999999986</v>
      </c>
    </row>
    <row r="492" spans="1:21" x14ac:dyDescent="0.25">
      <c r="A492" t="s">
        <v>500</v>
      </c>
      <c r="B492" s="2">
        <v>44145</v>
      </c>
      <c r="C492" s="2" t="str">
        <f t="shared" si="14"/>
        <v>Tuesday</v>
      </c>
      <c r="D492" s="2" t="str">
        <f t="shared" si="15"/>
        <v>November</v>
      </c>
      <c r="E492" s="3">
        <v>0.21080991299054141</v>
      </c>
      <c r="F492" t="s">
        <v>2168</v>
      </c>
      <c r="G492" t="s">
        <v>2380</v>
      </c>
      <c r="H492" t="s">
        <v>1010</v>
      </c>
      <c r="I492" s="1" t="s">
        <v>2695</v>
      </c>
      <c r="J492" s="1" t="s">
        <v>2695</v>
      </c>
      <c r="K492" s="1" t="s">
        <v>2538</v>
      </c>
      <c r="L492" s="1" t="s">
        <v>1014</v>
      </c>
      <c r="M492">
        <v>12912</v>
      </c>
      <c r="N492">
        <v>43</v>
      </c>
      <c r="O492" s="1" t="str">
        <f>VLOOKUP(Sales[[#This Row],[Product ID]],Products[[#Headers],[#Data],[Product ID]:[Product Name]],2,FALSE)</f>
        <v>Imation 32GB Pocket Pro USB 3.0 Flash Drive - 32 GB - Black - 1 P ...</v>
      </c>
      <c r="P492" s="1" t="str">
        <f>VLOOKUP(Sales[[#This Row],[Product ID]],Products[[#Headers],[#Data],[Product ID]:[Category]],3,)</f>
        <v>Technology</v>
      </c>
      <c r="Q492" s="13">
        <f>VLOOKUP(Sales[[#This Row],[Product ID]],Products[[#Headers],[#Data],[Product ID]:[Unit Price]],4,FALSE)</f>
        <v>25.25</v>
      </c>
      <c r="R492" s="14">
        <f>VLOOKUP(Sales[[#This Row],[Product ID]],Products[[#Headers],[#Data]],5,FALSE)</f>
        <v>9</v>
      </c>
      <c r="S492" s="13">
        <f>Sales[[#This Row],[Quantity]]*Sales[[#This Row],[Unit Price]]</f>
        <v>1085.75</v>
      </c>
      <c r="T492" s="14">
        <f>Sales[[#This Row],[Quantity]]*Sales[[#This Row],[Unit Cost]]</f>
        <v>387</v>
      </c>
      <c r="U492" s="13">
        <f>Sales[[#This Row],[Total Sales]]-Sales[[#This Row],[Total Cost]]</f>
        <v>698.75</v>
      </c>
    </row>
    <row r="493" spans="1:21" x14ac:dyDescent="0.25">
      <c r="A493" t="s">
        <v>501</v>
      </c>
      <c r="B493" s="2">
        <v>44329</v>
      </c>
      <c r="C493" s="2" t="str">
        <f t="shared" si="14"/>
        <v>Thursday</v>
      </c>
      <c r="D493" s="2" t="str">
        <f t="shared" si="15"/>
        <v>May</v>
      </c>
      <c r="E493" s="3">
        <v>0.7266400376503368</v>
      </c>
      <c r="F493" t="s">
        <v>2089</v>
      </c>
      <c r="G493" t="s">
        <v>2301</v>
      </c>
      <c r="H493" t="s">
        <v>1011</v>
      </c>
      <c r="I493" s="1" t="s">
        <v>2683</v>
      </c>
      <c r="J493" s="1" t="s">
        <v>2683</v>
      </c>
      <c r="K493" s="1" t="s">
        <v>2538</v>
      </c>
      <c r="L493" s="1" t="s">
        <v>1012</v>
      </c>
      <c r="M493">
        <v>12451</v>
      </c>
      <c r="N493">
        <v>97</v>
      </c>
      <c r="O493" s="1" t="str">
        <f>VLOOKUP(Sales[[#This Row],[Product ID]],Products[[#Headers],[#Data],[Product ID]:[Product Name]],2,FALSE)</f>
        <v>1.7 Cubic Foot Compact "Cube" Office Refrigerators</v>
      </c>
      <c r="P493" s="1" t="str">
        <f>VLOOKUP(Sales[[#This Row],[Product ID]],Products[[#Headers],[#Data],[Product ID]:[Category]],3,)</f>
        <v>Office Supplies</v>
      </c>
      <c r="Q493" s="13">
        <f>VLOOKUP(Sales[[#This Row],[Product ID]],Products[[#Headers],[#Data],[Product ID]:[Unit Price]],4,FALSE)</f>
        <v>74.790000000000006</v>
      </c>
      <c r="R493" s="14">
        <f>VLOOKUP(Sales[[#This Row],[Product ID]],Products[[#Headers],[#Data]],5,FALSE)</f>
        <v>51</v>
      </c>
      <c r="S493" s="13">
        <f>Sales[[#This Row],[Quantity]]*Sales[[#This Row],[Unit Price]]</f>
        <v>7254.630000000001</v>
      </c>
      <c r="T493" s="14">
        <f>Sales[[#This Row],[Quantity]]*Sales[[#This Row],[Unit Cost]]</f>
        <v>4947</v>
      </c>
      <c r="U493" s="13">
        <f>Sales[[#This Row],[Total Sales]]-Sales[[#This Row],[Total Cost]]</f>
        <v>2307.630000000001</v>
      </c>
    </row>
    <row r="494" spans="1:21" x14ac:dyDescent="0.25">
      <c r="A494" t="s">
        <v>502</v>
      </c>
      <c r="B494" s="2">
        <v>44099</v>
      </c>
      <c r="C494" s="2" t="str">
        <f t="shared" si="14"/>
        <v>Friday</v>
      </c>
      <c r="D494" s="2" t="str">
        <f t="shared" si="15"/>
        <v>September</v>
      </c>
      <c r="E494" s="3">
        <v>0.71793436292137747</v>
      </c>
      <c r="F494" t="s">
        <v>2035</v>
      </c>
      <c r="G494" t="s">
        <v>2247</v>
      </c>
      <c r="H494" t="s">
        <v>1011</v>
      </c>
      <c r="I494" s="1" t="s">
        <v>2696</v>
      </c>
      <c r="J494" s="1" t="s">
        <v>2696</v>
      </c>
      <c r="K494" s="1" t="s">
        <v>2538</v>
      </c>
      <c r="L494" s="1" t="s">
        <v>1012</v>
      </c>
      <c r="M494">
        <v>12949</v>
      </c>
      <c r="N494">
        <v>68</v>
      </c>
      <c r="O494" s="1" t="str">
        <f>VLOOKUP(Sales[[#This Row],[Product ID]],Products[[#Headers],[#Data],[Product ID]:[Product Name]],2,FALSE)</f>
        <v>Luxo Professional Magnifying Clamp-On Fluorescent Lamps</v>
      </c>
      <c r="P494" s="1" t="str">
        <f>VLOOKUP(Sales[[#This Row],[Product ID]],Products[[#Headers],[#Data],[Product ID]:[Category]],3,)</f>
        <v>Furniture</v>
      </c>
      <c r="Q494" s="13">
        <f>VLOOKUP(Sales[[#This Row],[Product ID]],Products[[#Headers],[#Data],[Product ID]:[Unit Price]],4,FALSE)</f>
        <v>53.21</v>
      </c>
      <c r="R494" s="14">
        <f>VLOOKUP(Sales[[#This Row],[Product ID]],Products[[#Headers],[#Data]],5,FALSE)</f>
        <v>37</v>
      </c>
      <c r="S494" s="13">
        <f>Sales[[#This Row],[Quantity]]*Sales[[#This Row],[Unit Price]]</f>
        <v>3618.28</v>
      </c>
      <c r="T494" s="14">
        <f>Sales[[#This Row],[Quantity]]*Sales[[#This Row],[Unit Cost]]</f>
        <v>2516</v>
      </c>
      <c r="U494" s="13">
        <f>Sales[[#This Row],[Total Sales]]-Sales[[#This Row],[Total Cost]]</f>
        <v>1102.2800000000002</v>
      </c>
    </row>
    <row r="495" spans="1:21" x14ac:dyDescent="0.25">
      <c r="A495" t="s">
        <v>503</v>
      </c>
      <c r="B495" s="2">
        <v>44153</v>
      </c>
      <c r="C495" s="2" t="str">
        <f t="shared" si="14"/>
        <v>Wednesday</v>
      </c>
      <c r="D495" s="2" t="str">
        <f t="shared" si="15"/>
        <v>November</v>
      </c>
      <c r="E495" s="3">
        <v>0.11589457458485153</v>
      </c>
      <c r="F495" t="s">
        <v>2072</v>
      </c>
      <c r="G495" t="s">
        <v>2284</v>
      </c>
      <c r="H495" t="s">
        <v>1011</v>
      </c>
      <c r="I495" s="1" t="s">
        <v>2697</v>
      </c>
      <c r="J495" s="1" t="s">
        <v>2697</v>
      </c>
      <c r="K495" s="1" t="s">
        <v>2538</v>
      </c>
      <c r="L495" s="1" t="s">
        <v>1012</v>
      </c>
      <c r="M495">
        <v>13017</v>
      </c>
      <c r="N495">
        <v>46</v>
      </c>
      <c r="O495" s="1" t="str">
        <f>VLOOKUP(Sales[[#This Row],[Product ID]],Products[[#Headers],[#Data],[Product ID]:[Product Name]],2,FALSE)</f>
        <v>Belkin 7 Outlet SurgeMaster II</v>
      </c>
      <c r="P495" s="1" t="str">
        <f>VLOOKUP(Sales[[#This Row],[Product ID]],Products[[#Headers],[#Data],[Product ID]:[Category]],3,)</f>
        <v>Office Supplies</v>
      </c>
      <c r="Q495" s="13">
        <f>VLOOKUP(Sales[[#This Row],[Product ID]],Products[[#Headers],[#Data],[Product ID]:[Unit Price]],4,FALSE)</f>
        <v>34.42</v>
      </c>
      <c r="R495" s="14">
        <f>VLOOKUP(Sales[[#This Row],[Product ID]],Products[[#Headers],[#Data]],5,FALSE)</f>
        <v>27</v>
      </c>
      <c r="S495" s="13">
        <f>Sales[[#This Row],[Quantity]]*Sales[[#This Row],[Unit Price]]</f>
        <v>1583.3200000000002</v>
      </c>
      <c r="T495" s="14">
        <f>Sales[[#This Row],[Quantity]]*Sales[[#This Row],[Unit Cost]]</f>
        <v>1242</v>
      </c>
      <c r="U495" s="13">
        <f>Sales[[#This Row],[Total Sales]]-Sales[[#This Row],[Total Cost]]</f>
        <v>341.32000000000016</v>
      </c>
    </row>
    <row r="496" spans="1:21" x14ac:dyDescent="0.25">
      <c r="A496" t="s">
        <v>504</v>
      </c>
      <c r="B496" s="2">
        <v>44178</v>
      </c>
      <c r="C496" s="2" t="str">
        <f t="shared" si="14"/>
        <v>Sunday</v>
      </c>
      <c r="D496" s="2" t="str">
        <f t="shared" si="15"/>
        <v>December</v>
      </c>
      <c r="E496" s="3">
        <v>4.0809333288471028E-2</v>
      </c>
      <c r="F496" t="s">
        <v>2051</v>
      </c>
      <c r="G496" t="s">
        <v>2263</v>
      </c>
      <c r="H496" t="s">
        <v>1011</v>
      </c>
      <c r="I496" s="1" t="s">
        <v>2698</v>
      </c>
      <c r="J496" s="1" t="s">
        <v>2698</v>
      </c>
      <c r="K496" s="1" t="s">
        <v>2538</v>
      </c>
      <c r="L496" s="1" t="s">
        <v>1012</v>
      </c>
      <c r="M496">
        <v>12247</v>
      </c>
      <c r="N496">
        <v>55</v>
      </c>
      <c r="O496" s="1" t="str">
        <f>VLOOKUP(Sales[[#This Row],[Product ID]],Products[[#Headers],[#Data],[Product ID]:[Product Name]],2,FALSE)</f>
        <v>Flutacerol</v>
      </c>
      <c r="P496" s="1" t="str">
        <f>VLOOKUP(Sales[[#This Row],[Product ID]],Products[[#Headers],[#Data],[Product ID]:[Category]],3,)</f>
        <v>Analgesics</v>
      </c>
      <c r="Q496" s="13">
        <f>VLOOKUP(Sales[[#This Row],[Product ID]],Products[[#Headers],[#Data],[Product ID]:[Unit Price]],4,FALSE)</f>
        <v>58.07</v>
      </c>
      <c r="R496" s="14">
        <f>VLOOKUP(Sales[[#This Row],[Product ID]],Products[[#Headers],[#Data]],5,FALSE)</f>
        <v>43</v>
      </c>
      <c r="S496" s="13">
        <f>Sales[[#This Row],[Quantity]]*Sales[[#This Row],[Unit Price]]</f>
        <v>3193.85</v>
      </c>
      <c r="T496" s="14">
        <f>Sales[[#This Row],[Quantity]]*Sales[[#This Row],[Unit Cost]]</f>
        <v>2365</v>
      </c>
      <c r="U496" s="13">
        <f>Sales[[#This Row],[Total Sales]]-Sales[[#This Row],[Total Cost]]</f>
        <v>828.84999999999991</v>
      </c>
    </row>
    <row r="497" spans="1:21" x14ac:dyDescent="0.25">
      <c r="A497" t="s">
        <v>505</v>
      </c>
      <c r="B497" s="2">
        <v>44327</v>
      </c>
      <c r="C497" s="2" t="str">
        <f t="shared" si="14"/>
        <v>Tuesday</v>
      </c>
      <c r="D497" s="2" t="str">
        <f t="shared" si="15"/>
        <v>May</v>
      </c>
      <c r="E497" s="3">
        <v>2.3934707266442534E-2</v>
      </c>
      <c r="F497" t="s">
        <v>2108</v>
      </c>
      <c r="G497" t="s">
        <v>2320</v>
      </c>
      <c r="H497" t="s">
        <v>1011</v>
      </c>
      <c r="I497" s="1" t="s">
        <v>2699</v>
      </c>
      <c r="J497" s="1" t="s">
        <v>2699</v>
      </c>
      <c r="K497" s="1" t="s">
        <v>2538</v>
      </c>
      <c r="L497" s="1" t="s">
        <v>1012</v>
      </c>
      <c r="M497">
        <v>12788</v>
      </c>
      <c r="N497">
        <v>74</v>
      </c>
      <c r="O497" s="1" t="str">
        <f>VLOOKUP(Sales[[#This Row],[Product ID]],Products[[#Headers],[#Data],[Product ID]:[Product Name]],2,FALSE)</f>
        <v>Fellowes Premier Superior Surge Suppressor, 10-Outlet, With Phone and Remote</v>
      </c>
      <c r="P497" s="1" t="str">
        <f>VLOOKUP(Sales[[#This Row],[Product ID]],Products[[#Headers],[#Data],[Product ID]:[Category]],3,)</f>
        <v>Office Supplies</v>
      </c>
      <c r="Q497" s="13">
        <f>VLOOKUP(Sales[[#This Row],[Product ID]],Products[[#Headers],[#Data],[Product ID]:[Unit Price]],4,FALSE)</f>
        <v>60.18</v>
      </c>
      <c r="R497" s="14">
        <f>VLOOKUP(Sales[[#This Row],[Product ID]],Products[[#Headers],[#Data]],5,FALSE)</f>
        <v>54</v>
      </c>
      <c r="S497" s="13">
        <f>Sales[[#This Row],[Quantity]]*Sales[[#This Row],[Unit Price]]</f>
        <v>4453.32</v>
      </c>
      <c r="T497" s="14">
        <f>Sales[[#This Row],[Quantity]]*Sales[[#This Row],[Unit Cost]]</f>
        <v>3996</v>
      </c>
      <c r="U497" s="13">
        <f>Sales[[#This Row],[Total Sales]]-Sales[[#This Row],[Total Cost]]</f>
        <v>457.31999999999971</v>
      </c>
    </row>
    <row r="498" spans="1:21" x14ac:dyDescent="0.25">
      <c r="A498" t="s">
        <v>506</v>
      </c>
      <c r="B498" s="2">
        <v>44205</v>
      </c>
      <c r="C498" s="2" t="str">
        <f t="shared" si="14"/>
        <v>Saturday</v>
      </c>
      <c r="D498" s="2" t="str">
        <f t="shared" si="15"/>
        <v>January</v>
      </c>
      <c r="E498" s="3">
        <v>0.68634255066318817</v>
      </c>
      <c r="F498" t="s">
        <v>2051</v>
      </c>
      <c r="G498" t="s">
        <v>2263</v>
      </c>
      <c r="H498" t="s">
        <v>1010</v>
      </c>
      <c r="I498" s="1" t="s">
        <v>2696</v>
      </c>
      <c r="J498" s="1" t="s">
        <v>2696</v>
      </c>
      <c r="K498" s="1" t="s">
        <v>2538</v>
      </c>
      <c r="L498" s="1" t="s">
        <v>1012</v>
      </c>
      <c r="M498">
        <v>12900</v>
      </c>
      <c r="N498">
        <v>54</v>
      </c>
      <c r="O498" s="1" t="str">
        <f>VLOOKUP(Sales[[#This Row],[Product ID]],Products[[#Headers],[#Data],[Product ID]:[Product Name]],2,FALSE)</f>
        <v>DAX Metal Frame, Desktop, Stepped-Edge</v>
      </c>
      <c r="P498" s="1" t="str">
        <f>VLOOKUP(Sales[[#This Row],[Product ID]],Products[[#Headers],[#Data],[Product ID]:[Category]],3,)</f>
        <v>Furniture</v>
      </c>
      <c r="Q498" s="13">
        <f>VLOOKUP(Sales[[#This Row],[Product ID]],Products[[#Headers],[#Data],[Product ID]:[Unit Price]],4,FALSE)</f>
        <v>76.06</v>
      </c>
      <c r="R498" s="14">
        <f>VLOOKUP(Sales[[#This Row],[Product ID]],Products[[#Headers],[#Data]],5,FALSE)</f>
        <v>71</v>
      </c>
      <c r="S498" s="13">
        <f>Sales[[#This Row],[Quantity]]*Sales[[#This Row],[Unit Price]]</f>
        <v>4107.24</v>
      </c>
      <c r="T498" s="14">
        <f>Sales[[#This Row],[Quantity]]*Sales[[#This Row],[Unit Cost]]</f>
        <v>3834</v>
      </c>
      <c r="U498" s="13">
        <f>Sales[[#This Row],[Total Sales]]-Sales[[#This Row],[Total Cost]]</f>
        <v>273.23999999999978</v>
      </c>
    </row>
    <row r="499" spans="1:21" x14ac:dyDescent="0.25">
      <c r="A499" t="s">
        <v>507</v>
      </c>
      <c r="B499" s="2">
        <v>44244</v>
      </c>
      <c r="C499" s="2" t="str">
        <f t="shared" si="14"/>
        <v>Wednesday</v>
      </c>
      <c r="D499" s="2" t="str">
        <f t="shared" si="15"/>
        <v>February</v>
      </c>
      <c r="E499" s="3">
        <v>0.63192331199219365</v>
      </c>
      <c r="F499" t="s">
        <v>2068</v>
      </c>
      <c r="G499" t="s">
        <v>2280</v>
      </c>
      <c r="H499" t="s">
        <v>1010</v>
      </c>
      <c r="I499" s="1" t="s">
        <v>2680</v>
      </c>
      <c r="J499" s="1" t="s">
        <v>2680</v>
      </c>
      <c r="K499" s="1" t="s">
        <v>2538</v>
      </c>
      <c r="L499" s="1" t="s">
        <v>1012</v>
      </c>
      <c r="M499">
        <v>12803</v>
      </c>
      <c r="N499">
        <v>82</v>
      </c>
      <c r="O499" s="1" t="str">
        <f>VLOOKUP(Sales[[#This Row],[Product ID]],Products[[#Headers],[#Data],[Product ID]:[Product Name]],2,FALSE)</f>
        <v>Alphabetical Labels for Top Tab Filing</v>
      </c>
      <c r="P499" s="1" t="str">
        <f>VLOOKUP(Sales[[#This Row],[Product ID]],Products[[#Headers],[#Data],[Product ID]:[Category]],3,)</f>
        <v>Office Supplies</v>
      </c>
      <c r="Q499" s="13">
        <f>VLOOKUP(Sales[[#This Row],[Product ID]],Products[[#Headers],[#Data],[Product ID]:[Unit Price]],4,FALSE)</f>
        <v>40.619999999999997</v>
      </c>
      <c r="R499" s="14">
        <f>VLOOKUP(Sales[[#This Row],[Product ID]],Products[[#Headers],[#Data]],5,FALSE)</f>
        <v>22</v>
      </c>
      <c r="S499" s="13">
        <f>Sales[[#This Row],[Quantity]]*Sales[[#This Row],[Unit Price]]</f>
        <v>3330.8399999999997</v>
      </c>
      <c r="T499" s="14">
        <f>Sales[[#This Row],[Quantity]]*Sales[[#This Row],[Unit Cost]]</f>
        <v>1804</v>
      </c>
      <c r="U499" s="13">
        <f>Sales[[#This Row],[Total Sales]]-Sales[[#This Row],[Total Cost]]</f>
        <v>1526.8399999999997</v>
      </c>
    </row>
    <row r="500" spans="1:21" x14ac:dyDescent="0.25">
      <c r="A500" t="s">
        <v>508</v>
      </c>
      <c r="B500" s="2">
        <v>44045</v>
      </c>
      <c r="C500" s="2" t="str">
        <f t="shared" si="14"/>
        <v>Sunday</v>
      </c>
      <c r="D500" s="2" t="str">
        <f t="shared" si="15"/>
        <v>August</v>
      </c>
      <c r="E500" s="3">
        <v>5.1095883901004169E-2</v>
      </c>
      <c r="F500" t="s">
        <v>2210</v>
      </c>
      <c r="G500" t="s">
        <v>2422</v>
      </c>
      <c r="H500" t="s">
        <v>1011</v>
      </c>
      <c r="I500" s="1" t="s">
        <v>2700</v>
      </c>
      <c r="J500" s="1" t="s">
        <v>2700</v>
      </c>
      <c r="K500" s="1" t="s">
        <v>2538</v>
      </c>
      <c r="L500" s="1" t="s">
        <v>1012</v>
      </c>
      <c r="M500">
        <v>13016</v>
      </c>
      <c r="N500">
        <v>50</v>
      </c>
      <c r="O500" s="1" t="str">
        <f>VLOOKUP(Sales[[#This Row],[Product ID]],Products[[#Headers],[#Data],[Product ID]:[Product Name]],2,FALSE)</f>
        <v>Executive Impressions 14" Contract Wall Clock</v>
      </c>
      <c r="P500" s="1" t="str">
        <f>VLOOKUP(Sales[[#This Row],[Product ID]],Products[[#Headers],[#Data],[Product ID]:[Category]],3,)</f>
        <v>Furniture</v>
      </c>
      <c r="Q500" s="13">
        <f>VLOOKUP(Sales[[#This Row],[Product ID]],Products[[#Headers],[#Data],[Product ID]:[Unit Price]],4,FALSE)</f>
        <v>31.99</v>
      </c>
      <c r="R500" s="14">
        <f>VLOOKUP(Sales[[#This Row],[Product ID]],Products[[#Headers],[#Data]],5,FALSE)</f>
        <v>21</v>
      </c>
      <c r="S500" s="13">
        <f>Sales[[#This Row],[Quantity]]*Sales[[#This Row],[Unit Price]]</f>
        <v>1599.5</v>
      </c>
      <c r="T500" s="14">
        <f>Sales[[#This Row],[Quantity]]*Sales[[#This Row],[Unit Cost]]</f>
        <v>1050</v>
      </c>
      <c r="U500" s="13">
        <f>Sales[[#This Row],[Total Sales]]-Sales[[#This Row],[Total Cost]]</f>
        <v>549.5</v>
      </c>
    </row>
    <row r="501" spans="1:21" x14ac:dyDescent="0.25">
      <c r="A501" t="s">
        <v>509</v>
      </c>
      <c r="B501" s="2">
        <v>44250</v>
      </c>
      <c r="C501" s="2" t="str">
        <f t="shared" si="14"/>
        <v>Tuesday</v>
      </c>
      <c r="D501" s="2" t="str">
        <f t="shared" si="15"/>
        <v>February</v>
      </c>
      <c r="E501" s="3">
        <v>5.4538965572100473E-2</v>
      </c>
      <c r="F501" t="s">
        <v>2035</v>
      </c>
      <c r="G501" t="s">
        <v>2247</v>
      </c>
      <c r="H501" t="s">
        <v>1011</v>
      </c>
      <c r="I501" s="1" t="s">
        <v>2701</v>
      </c>
      <c r="J501" s="1" t="s">
        <v>2701</v>
      </c>
      <c r="K501" s="1" t="s">
        <v>2549</v>
      </c>
      <c r="L501" s="1" t="s">
        <v>1012</v>
      </c>
      <c r="M501">
        <v>12545</v>
      </c>
      <c r="N501">
        <v>10</v>
      </c>
      <c r="O501" s="1" t="str">
        <f>VLOOKUP(Sales[[#This Row],[Product ID]],Products[[#Headers],[#Data],[Product ID]:[Product Name]],2,FALSE)</f>
        <v>Tenex File Box, Personal Filing Tote with Lid, Black</v>
      </c>
      <c r="P501" s="1" t="str">
        <f>VLOOKUP(Sales[[#This Row],[Product ID]],Products[[#Headers],[#Data],[Product ID]:[Category]],3,)</f>
        <v>Office Supplies</v>
      </c>
      <c r="Q501" s="13">
        <f>VLOOKUP(Sales[[#This Row],[Product ID]],Products[[#Headers],[#Data],[Product ID]:[Unit Price]],4,FALSE)</f>
        <v>21.87</v>
      </c>
      <c r="R501" s="14">
        <f>VLOOKUP(Sales[[#This Row],[Product ID]],Products[[#Headers],[#Data]],5,FALSE)</f>
        <v>19</v>
      </c>
      <c r="S501" s="13">
        <f>Sales[[#This Row],[Quantity]]*Sales[[#This Row],[Unit Price]]</f>
        <v>218.70000000000002</v>
      </c>
      <c r="T501" s="14">
        <f>Sales[[#This Row],[Quantity]]*Sales[[#This Row],[Unit Cost]]</f>
        <v>190</v>
      </c>
      <c r="U501" s="13">
        <f>Sales[[#This Row],[Total Sales]]-Sales[[#This Row],[Total Cost]]</f>
        <v>28.700000000000017</v>
      </c>
    </row>
    <row r="502" spans="1:21" x14ac:dyDescent="0.25">
      <c r="A502" t="s">
        <v>510</v>
      </c>
      <c r="B502" s="2">
        <v>44076</v>
      </c>
      <c r="C502" s="2" t="str">
        <f t="shared" si="14"/>
        <v>Wednesday</v>
      </c>
      <c r="D502" s="2" t="str">
        <f t="shared" si="15"/>
        <v>September</v>
      </c>
      <c r="E502" s="3">
        <v>0.41465805157466229</v>
      </c>
      <c r="F502" t="s">
        <v>2097</v>
      </c>
      <c r="G502" t="s">
        <v>2309</v>
      </c>
      <c r="H502" t="s">
        <v>1011</v>
      </c>
      <c r="I502" s="1" t="s">
        <v>2446</v>
      </c>
      <c r="J502" s="1" t="s">
        <v>2447</v>
      </c>
      <c r="K502" s="1" t="s">
        <v>2448</v>
      </c>
      <c r="L502" s="1" t="s">
        <v>1012</v>
      </c>
      <c r="M502">
        <v>12663</v>
      </c>
      <c r="N502">
        <v>17</v>
      </c>
      <c r="O502" s="1" t="str">
        <f>VLOOKUP(Sales[[#This Row],[Product ID]],Products[[#Headers],[#Data],[Product ID]:[Product Name]],2,FALSE)</f>
        <v>Xerox 21</v>
      </c>
      <c r="P502" s="1" t="str">
        <f>VLOOKUP(Sales[[#This Row],[Product ID]],Products[[#Headers],[#Data],[Product ID]:[Category]],3,)</f>
        <v>Office Supplies</v>
      </c>
      <c r="Q502" s="13">
        <f>VLOOKUP(Sales[[#This Row],[Product ID]],Products[[#Headers],[#Data],[Product ID]:[Unit Price]],4,FALSE)</f>
        <v>98.09</v>
      </c>
      <c r="R502" s="14">
        <f>VLOOKUP(Sales[[#This Row],[Product ID]],Products[[#Headers],[#Data]],5,FALSE)</f>
        <v>87</v>
      </c>
      <c r="S502" s="13">
        <f>Sales[[#This Row],[Quantity]]*Sales[[#This Row],[Unit Price]]</f>
        <v>1667.53</v>
      </c>
      <c r="T502" s="14">
        <f>Sales[[#This Row],[Quantity]]*Sales[[#This Row],[Unit Cost]]</f>
        <v>1479</v>
      </c>
      <c r="U502" s="13">
        <f>Sales[[#This Row],[Total Sales]]-Sales[[#This Row],[Total Cost]]</f>
        <v>188.52999999999997</v>
      </c>
    </row>
    <row r="503" spans="1:21" x14ac:dyDescent="0.25">
      <c r="A503" t="s">
        <v>511</v>
      </c>
      <c r="B503" s="2">
        <v>44067</v>
      </c>
      <c r="C503" s="2" t="str">
        <f t="shared" si="14"/>
        <v>Monday</v>
      </c>
      <c r="D503" s="2" t="str">
        <f t="shared" si="15"/>
        <v>August</v>
      </c>
      <c r="E503" s="3">
        <v>1.1193137637586004E-2</v>
      </c>
      <c r="F503" t="s">
        <v>2036</v>
      </c>
      <c r="G503" t="s">
        <v>2248</v>
      </c>
      <c r="H503" t="s">
        <v>1010</v>
      </c>
      <c r="I503" s="1" t="s">
        <v>2446</v>
      </c>
      <c r="J503" s="1" t="s">
        <v>2447</v>
      </c>
      <c r="K503" s="1" t="s">
        <v>2448</v>
      </c>
      <c r="L503" s="1" t="s">
        <v>1012</v>
      </c>
      <c r="M503">
        <v>12268</v>
      </c>
      <c r="N503">
        <v>51</v>
      </c>
      <c r="O503" s="1" t="str">
        <f>VLOOKUP(Sales[[#This Row],[Product ID]],Products[[#Headers],[#Data],[Product ID]:[Product Name]],2,FALSE)</f>
        <v>Ketamara Evogel</v>
      </c>
      <c r="P503" s="1" t="str">
        <f>VLOOKUP(Sales[[#This Row],[Product ID]],Products[[#Headers],[#Data],[Product ID]:[Category]],3,)</f>
        <v>Antipiretics</v>
      </c>
      <c r="Q503" s="13">
        <f>VLOOKUP(Sales[[#This Row],[Product ID]],Products[[#Headers],[#Data],[Product ID]:[Unit Price]],4,FALSE)</f>
        <v>81.3</v>
      </c>
      <c r="R503" s="14">
        <f>VLOOKUP(Sales[[#This Row],[Product ID]],Products[[#Headers],[#Data]],5,FALSE)</f>
        <v>68</v>
      </c>
      <c r="S503" s="13">
        <f>Sales[[#This Row],[Quantity]]*Sales[[#This Row],[Unit Price]]</f>
        <v>4146.3</v>
      </c>
      <c r="T503" s="14">
        <f>Sales[[#This Row],[Quantity]]*Sales[[#This Row],[Unit Cost]]</f>
        <v>3468</v>
      </c>
      <c r="U503" s="13">
        <f>Sales[[#This Row],[Total Sales]]-Sales[[#This Row],[Total Cost]]</f>
        <v>678.30000000000018</v>
      </c>
    </row>
    <row r="504" spans="1:21" x14ac:dyDescent="0.25">
      <c r="A504" t="s">
        <v>512</v>
      </c>
      <c r="B504" s="2">
        <v>44013</v>
      </c>
      <c r="C504" s="2" t="str">
        <f t="shared" si="14"/>
        <v>Wednesday</v>
      </c>
      <c r="D504" s="2" t="str">
        <f t="shared" si="15"/>
        <v>July</v>
      </c>
      <c r="E504" s="3">
        <v>3.8726779116980414E-2</v>
      </c>
      <c r="F504" t="s">
        <v>2121</v>
      </c>
      <c r="G504" t="s">
        <v>2333</v>
      </c>
      <c r="H504" t="s">
        <v>1011</v>
      </c>
      <c r="I504" s="1" t="s">
        <v>2449</v>
      </c>
      <c r="J504" s="1" t="s">
        <v>2450</v>
      </c>
      <c r="K504" s="1" t="s">
        <v>2448</v>
      </c>
      <c r="L504" s="1" t="s">
        <v>1013</v>
      </c>
      <c r="M504">
        <v>13075</v>
      </c>
      <c r="N504">
        <v>67</v>
      </c>
      <c r="O504" s="1" t="str">
        <f>VLOOKUP(Sales[[#This Row],[Product ID]],Products[[#Headers],[#Data],[Product ID]:[Product Name]],2,FALSE)</f>
        <v xml:space="preserve">Anker Ultrathin Bluetooth Wireless Keyboard Aluminum Cover with Stand </v>
      </c>
      <c r="P504" s="1" t="str">
        <f>VLOOKUP(Sales[[#This Row],[Product ID]],Products[[#Headers],[#Data],[Product ID]:[Category]],3,)</f>
        <v>Technology</v>
      </c>
      <c r="Q504" s="13">
        <f>VLOOKUP(Sales[[#This Row],[Product ID]],Products[[#Headers],[#Data],[Product ID]:[Unit Price]],4,FALSE)</f>
        <v>99.82</v>
      </c>
      <c r="R504" s="14">
        <f>VLOOKUP(Sales[[#This Row],[Product ID]],Products[[#Headers],[#Data]],5,FALSE)</f>
        <v>54</v>
      </c>
      <c r="S504" s="13">
        <f>Sales[[#This Row],[Quantity]]*Sales[[#This Row],[Unit Price]]</f>
        <v>6687.94</v>
      </c>
      <c r="T504" s="14">
        <f>Sales[[#This Row],[Quantity]]*Sales[[#This Row],[Unit Cost]]</f>
        <v>3618</v>
      </c>
      <c r="U504" s="13">
        <f>Sales[[#This Row],[Total Sales]]-Sales[[#This Row],[Total Cost]]</f>
        <v>3069.9399999999996</v>
      </c>
    </row>
    <row r="505" spans="1:21" x14ac:dyDescent="0.25">
      <c r="A505" t="s">
        <v>513</v>
      </c>
      <c r="B505" s="2">
        <v>44207</v>
      </c>
      <c r="C505" s="2" t="str">
        <f t="shared" si="14"/>
        <v>Monday</v>
      </c>
      <c r="D505" s="2" t="str">
        <f t="shared" si="15"/>
        <v>January</v>
      </c>
      <c r="E505" s="3">
        <v>0.84405795550659102</v>
      </c>
      <c r="F505" t="s">
        <v>2211</v>
      </c>
      <c r="G505" t="s">
        <v>2423</v>
      </c>
      <c r="H505" t="s">
        <v>1010</v>
      </c>
      <c r="I505" s="1" t="s">
        <v>2451</v>
      </c>
      <c r="J505" s="1" t="s">
        <v>2452</v>
      </c>
      <c r="K505" s="1" t="s">
        <v>2448</v>
      </c>
      <c r="L505" s="1" t="s">
        <v>1012</v>
      </c>
      <c r="M505">
        <v>12943</v>
      </c>
      <c r="N505">
        <v>85</v>
      </c>
      <c r="O505" s="1" t="str">
        <f>VLOOKUP(Sales[[#This Row],[Product ID]],Products[[#Headers],[#Data],[Product ID]:[Product Name]],2,FALSE)</f>
        <v>Ibico Hi-Tech Manual Binding System</v>
      </c>
      <c r="P505" s="1" t="str">
        <f>VLOOKUP(Sales[[#This Row],[Product ID]],Products[[#Headers],[#Data],[Product ID]:[Category]],3,)</f>
        <v>Office Supplies</v>
      </c>
      <c r="Q505" s="13">
        <f>VLOOKUP(Sales[[#This Row],[Product ID]],Products[[#Headers],[#Data],[Product ID]:[Unit Price]],4,FALSE)</f>
        <v>62.18</v>
      </c>
      <c r="R505" s="14">
        <f>VLOOKUP(Sales[[#This Row],[Product ID]],Products[[#Headers],[#Data]],5,FALSE)</f>
        <v>51</v>
      </c>
      <c r="S505" s="13">
        <f>Sales[[#This Row],[Quantity]]*Sales[[#This Row],[Unit Price]]</f>
        <v>5285.3</v>
      </c>
      <c r="T505" s="14">
        <f>Sales[[#This Row],[Quantity]]*Sales[[#This Row],[Unit Cost]]</f>
        <v>4335</v>
      </c>
      <c r="U505" s="13">
        <f>Sales[[#This Row],[Total Sales]]-Sales[[#This Row],[Total Cost]]</f>
        <v>950.30000000000018</v>
      </c>
    </row>
    <row r="506" spans="1:21" x14ac:dyDescent="0.25">
      <c r="A506" t="s">
        <v>514</v>
      </c>
      <c r="B506" s="2">
        <v>44107</v>
      </c>
      <c r="C506" s="2" t="str">
        <f t="shared" si="14"/>
        <v>Saturday</v>
      </c>
      <c r="D506" s="2" t="str">
        <f t="shared" si="15"/>
        <v>October</v>
      </c>
      <c r="E506" s="3">
        <v>0.9184160593364078</v>
      </c>
      <c r="F506" t="s">
        <v>2049</v>
      </c>
      <c r="G506" t="s">
        <v>2261</v>
      </c>
      <c r="H506" t="s">
        <v>1011</v>
      </c>
      <c r="I506" s="1" t="s">
        <v>2451</v>
      </c>
      <c r="J506" s="1" t="s">
        <v>2452</v>
      </c>
      <c r="K506" s="1" t="s">
        <v>2448</v>
      </c>
      <c r="L506" s="1" t="s">
        <v>1012</v>
      </c>
      <c r="M506">
        <v>13027</v>
      </c>
      <c r="N506">
        <v>38</v>
      </c>
      <c r="O506" s="1" t="str">
        <f>VLOOKUP(Sales[[#This Row],[Product ID]],Products[[#Headers],[#Data],[Product ID]:[Product Name]],2,FALSE)</f>
        <v>Self-Adhesive Ring Binder Labels</v>
      </c>
      <c r="P506" s="1" t="str">
        <f>VLOOKUP(Sales[[#This Row],[Product ID]],Products[[#Headers],[#Data],[Product ID]:[Category]],3,)</f>
        <v>Office Supplies</v>
      </c>
      <c r="Q506" s="13">
        <f>VLOOKUP(Sales[[#This Row],[Product ID]],Products[[#Headers],[#Data],[Product ID]:[Unit Price]],4,FALSE)</f>
        <v>28.38</v>
      </c>
      <c r="R506" s="14">
        <f>VLOOKUP(Sales[[#This Row],[Product ID]],Products[[#Headers],[#Data]],5,FALSE)</f>
        <v>27</v>
      </c>
      <c r="S506" s="13">
        <f>Sales[[#This Row],[Quantity]]*Sales[[#This Row],[Unit Price]]</f>
        <v>1078.44</v>
      </c>
      <c r="T506" s="14">
        <f>Sales[[#This Row],[Quantity]]*Sales[[#This Row],[Unit Cost]]</f>
        <v>1026</v>
      </c>
      <c r="U506" s="13">
        <f>Sales[[#This Row],[Total Sales]]-Sales[[#This Row],[Total Cost]]</f>
        <v>52.440000000000055</v>
      </c>
    </row>
    <row r="507" spans="1:21" x14ac:dyDescent="0.25">
      <c r="A507" t="s">
        <v>515</v>
      </c>
      <c r="B507" s="2">
        <v>44245</v>
      </c>
      <c r="C507" s="2" t="str">
        <f t="shared" si="14"/>
        <v>Thursday</v>
      </c>
      <c r="D507" s="2" t="str">
        <f t="shared" si="15"/>
        <v>February</v>
      </c>
      <c r="E507" s="3">
        <v>0.70168371951704933</v>
      </c>
      <c r="F507" t="s">
        <v>2151</v>
      </c>
      <c r="G507" t="s">
        <v>2363</v>
      </c>
      <c r="H507" t="s">
        <v>1010</v>
      </c>
      <c r="I507" s="1" t="s">
        <v>2449</v>
      </c>
      <c r="J507" s="1" t="s">
        <v>2450</v>
      </c>
      <c r="K507" s="1" t="s">
        <v>2448</v>
      </c>
      <c r="L507" s="1" t="s">
        <v>1012</v>
      </c>
      <c r="M507">
        <v>12300</v>
      </c>
      <c r="N507">
        <v>56</v>
      </c>
      <c r="O507" s="1" t="str">
        <f>VLOOKUP(Sales[[#This Row],[Product ID]],Products[[#Headers],[#Data],[Product ID]:[Product Name]],2,FALSE)</f>
        <v>Panpion</v>
      </c>
      <c r="P507" s="1" t="str">
        <f>VLOOKUP(Sales[[#This Row],[Product ID]],Products[[#Headers],[#Data],[Product ID]:[Category]],3,)</f>
        <v>Antiseptics</v>
      </c>
      <c r="Q507" s="13">
        <f>VLOOKUP(Sales[[#This Row],[Product ID]],Products[[#Headers],[#Data],[Product ID]:[Unit Price]],4,FALSE)</f>
        <v>95.58</v>
      </c>
      <c r="R507" s="14">
        <f>VLOOKUP(Sales[[#This Row],[Product ID]],Products[[#Headers],[#Data]],5,FALSE)</f>
        <v>80</v>
      </c>
      <c r="S507" s="13">
        <f>Sales[[#This Row],[Quantity]]*Sales[[#This Row],[Unit Price]]</f>
        <v>5352.48</v>
      </c>
      <c r="T507" s="14">
        <f>Sales[[#This Row],[Quantity]]*Sales[[#This Row],[Unit Cost]]</f>
        <v>4480</v>
      </c>
      <c r="U507" s="13">
        <f>Sales[[#This Row],[Total Sales]]-Sales[[#This Row],[Total Cost]]</f>
        <v>872.47999999999956</v>
      </c>
    </row>
    <row r="508" spans="1:21" x14ac:dyDescent="0.25">
      <c r="A508" t="s">
        <v>516</v>
      </c>
      <c r="B508" s="2">
        <v>44120</v>
      </c>
      <c r="C508" s="2" t="str">
        <f t="shared" si="14"/>
        <v>Friday</v>
      </c>
      <c r="D508" s="2" t="str">
        <f t="shared" si="15"/>
        <v>October</v>
      </c>
      <c r="E508" s="3">
        <v>6.4231033855315367E-2</v>
      </c>
      <c r="F508" t="s">
        <v>2111</v>
      </c>
      <c r="G508" t="s">
        <v>2323</v>
      </c>
      <c r="H508" t="s">
        <v>1011</v>
      </c>
      <c r="I508" s="1" t="s">
        <v>2449</v>
      </c>
      <c r="J508" s="1" t="s">
        <v>2450</v>
      </c>
      <c r="K508" s="1" t="s">
        <v>2448</v>
      </c>
      <c r="L508" s="1" t="s">
        <v>1012</v>
      </c>
      <c r="M508">
        <v>12724</v>
      </c>
      <c r="N508">
        <v>54</v>
      </c>
      <c r="O508" s="1" t="str">
        <f>VLOOKUP(Sales[[#This Row],[Product ID]],Products[[#Headers],[#Data],[Product ID]:[Product Name]],2,FALSE)</f>
        <v>Wilson Jones Century Plastic Molded Ring Binders</v>
      </c>
      <c r="P508" s="1" t="str">
        <f>VLOOKUP(Sales[[#This Row],[Product ID]],Products[[#Headers],[#Data],[Product ID]:[Category]],3,)</f>
        <v>Office Supplies</v>
      </c>
      <c r="Q508" s="13">
        <f>VLOOKUP(Sales[[#This Row],[Product ID]],Products[[#Headers],[#Data],[Product ID]:[Unit Price]],4,FALSE)</f>
        <v>46.53</v>
      </c>
      <c r="R508" s="14">
        <f>VLOOKUP(Sales[[#This Row],[Product ID]],Products[[#Headers],[#Data]],5,FALSE)</f>
        <v>34</v>
      </c>
      <c r="S508" s="13">
        <f>Sales[[#This Row],[Quantity]]*Sales[[#This Row],[Unit Price]]</f>
        <v>2512.62</v>
      </c>
      <c r="T508" s="14">
        <f>Sales[[#This Row],[Quantity]]*Sales[[#This Row],[Unit Cost]]</f>
        <v>1836</v>
      </c>
      <c r="U508" s="13">
        <f>Sales[[#This Row],[Total Sales]]-Sales[[#This Row],[Total Cost]]</f>
        <v>676.61999999999989</v>
      </c>
    </row>
    <row r="509" spans="1:21" x14ac:dyDescent="0.25">
      <c r="A509" t="s">
        <v>517</v>
      </c>
      <c r="B509" s="2">
        <v>44104</v>
      </c>
      <c r="C509" s="2" t="str">
        <f t="shared" si="14"/>
        <v>Wednesday</v>
      </c>
      <c r="D509" s="2" t="str">
        <f t="shared" si="15"/>
        <v>September</v>
      </c>
      <c r="E509" s="3">
        <v>0.43327834487893502</v>
      </c>
      <c r="F509" t="s">
        <v>2170</v>
      </c>
      <c r="G509" t="s">
        <v>2382</v>
      </c>
      <c r="H509" t="s">
        <v>1010</v>
      </c>
      <c r="I509" s="1" t="s">
        <v>2449</v>
      </c>
      <c r="J509" s="1" t="s">
        <v>2450</v>
      </c>
      <c r="K509" s="1" t="s">
        <v>2448</v>
      </c>
      <c r="L509" s="1" t="s">
        <v>1012</v>
      </c>
      <c r="M509">
        <v>12200</v>
      </c>
      <c r="N509">
        <v>28</v>
      </c>
      <c r="O509" s="1" t="str">
        <f>VLOOKUP(Sales[[#This Row],[Product ID]],Products[[#Headers],[#Data],[Product ID]:[Product Name]],2,FALSE)</f>
        <v>Cephovelam</v>
      </c>
      <c r="P509" s="1" t="str">
        <f>VLOOKUP(Sales[[#This Row],[Product ID]],Products[[#Headers],[#Data],[Product ID]:[Category]],3,)</f>
        <v>Mood Stabilizers</v>
      </c>
      <c r="Q509" s="13">
        <f>VLOOKUP(Sales[[#This Row],[Product ID]],Products[[#Headers],[#Data],[Product ID]:[Unit Price]],4,FALSE)</f>
        <v>33.47</v>
      </c>
      <c r="R509" s="14">
        <f>VLOOKUP(Sales[[#This Row],[Product ID]],Products[[#Headers],[#Data]],5,FALSE)</f>
        <v>24</v>
      </c>
      <c r="S509" s="13">
        <f>Sales[[#This Row],[Quantity]]*Sales[[#This Row],[Unit Price]]</f>
        <v>937.16</v>
      </c>
      <c r="T509" s="14">
        <f>Sales[[#This Row],[Quantity]]*Sales[[#This Row],[Unit Cost]]</f>
        <v>672</v>
      </c>
      <c r="U509" s="13">
        <f>Sales[[#This Row],[Total Sales]]-Sales[[#This Row],[Total Cost]]</f>
        <v>265.15999999999997</v>
      </c>
    </row>
    <row r="510" spans="1:21" x14ac:dyDescent="0.25">
      <c r="A510" t="s">
        <v>518</v>
      </c>
      <c r="B510" s="2">
        <v>44137</v>
      </c>
      <c r="C510" s="2" t="str">
        <f t="shared" si="14"/>
        <v>Monday</v>
      </c>
      <c r="D510" s="2" t="str">
        <f t="shared" si="15"/>
        <v>November</v>
      </c>
      <c r="E510" s="3">
        <v>0.29576383763309422</v>
      </c>
      <c r="F510" t="s">
        <v>2134</v>
      </c>
      <c r="G510" t="s">
        <v>2346</v>
      </c>
      <c r="H510" t="s">
        <v>1011</v>
      </c>
      <c r="I510" s="1" t="s">
        <v>2449</v>
      </c>
      <c r="J510" s="1" t="s">
        <v>2450</v>
      </c>
      <c r="K510" s="1" t="s">
        <v>2448</v>
      </c>
      <c r="L510" s="1" t="s">
        <v>1012</v>
      </c>
      <c r="M510">
        <v>12721</v>
      </c>
      <c r="N510">
        <v>80</v>
      </c>
      <c r="O510" s="1" t="str">
        <f>VLOOKUP(Sales[[#This Row],[Product ID]],Products[[#Headers],[#Data],[Product ID]:[Product Name]],2,FALSE)</f>
        <v>Angle-D Binders with Locking Rings, Label Holders</v>
      </c>
      <c r="P510" s="1" t="str">
        <f>VLOOKUP(Sales[[#This Row],[Product ID]],Products[[#Headers],[#Data],[Product ID]:[Category]],3,)</f>
        <v>Office Supplies</v>
      </c>
      <c r="Q510" s="13">
        <f>VLOOKUP(Sales[[#This Row],[Product ID]],Products[[#Headers],[#Data],[Product ID]:[Unit Price]],4,FALSE)</f>
        <v>43.06</v>
      </c>
      <c r="R510" s="14">
        <f>VLOOKUP(Sales[[#This Row],[Product ID]],Products[[#Headers],[#Data]],5,FALSE)</f>
        <v>22</v>
      </c>
      <c r="S510" s="13">
        <f>Sales[[#This Row],[Quantity]]*Sales[[#This Row],[Unit Price]]</f>
        <v>3444.8</v>
      </c>
      <c r="T510" s="14">
        <f>Sales[[#This Row],[Quantity]]*Sales[[#This Row],[Unit Cost]]</f>
        <v>1760</v>
      </c>
      <c r="U510" s="13">
        <f>Sales[[#This Row],[Total Sales]]-Sales[[#This Row],[Total Cost]]</f>
        <v>1684.8000000000002</v>
      </c>
    </row>
    <row r="511" spans="1:21" x14ac:dyDescent="0.25">
      <c r="A511" t="s">
        <v>519</v>
      </c>
      <c r="B511" s="2">
        <v>44336</v>
      </c>
      <c r="C511" s="2" t="str">
        <f t="shared" si="14"/>
        <v>Thursday</v>
      </c>
      <c r="D511" s="2" t="str">
        <f t="shared" si="15"/>
        <v>May</v>
      </c>
      <c r="E511" s="3">
        <v>0.83964315208806417</v>
      </c>
      <c r="F511" t="s">
        <v>2190</v>
      </c>
      <c r="G511" t="s">
        <v>2402</v>
      </c>
      <c r="H511" t="s">
        <v>1010</v>
      </c>
      <c r="I511" s="1" t="s">
        <v>2449</v>
      </c>
      <c r="J511" s="1" t="s">
        <v>2450</v>
      </c>
      <c r="K511" s="1" t="s">
        <v>2448</v>
      </c>
      <c r="L511" s="1" t="s">
        <v>1012</v>
      </c>
      <c r="M511">
        <v>12436</v>
      </c>
      <c r="N511">
        <v>74</v>
      </c>
      <c r="O511" s="1" t="str">
        <f>VLOOKUP(Sales[[#This Row],[Product ID]],Products[[#Headers],[#Data],[Product ID]:[Product Name]],2,FALSE)</f>
        <v>Xerox 1943</v>
      </c>
      <c r="P511" s="1" t="str">
        <f>VLOOKUP(Sales[[#This Row],[Product ID]],Products[[#Headers],[#Data],[Product ID]:[Category]],3,)</f>
        <v>Office Supplies</v>
      </c>
      <c r="Q511" s="13">
        <f>VLOOKUP(Sales[[#This Row],[Product ID]],Products[[#Headers],[#Data],[Product ID]:[Unit Price]],4,FALSE)</f>
        <v>48.61</v>
      </c>
      <c r="R511" s="14">
        <f>VLOOKUP(Sales[[#This Row],[Product ID]],Products[[#Headers],[#Data]],5,FALSE)</f>
        <v>26</v>
      </c>
      <c r="S511" s="13">
        <f>Sales[[#This Row],[Quantity]]*Sales[[#This Row],[Unit Price]]</f>
        <v>3597.14</v>
      </c>
      <c r="T511" s="14">
        <f>Sales[[#This Row],[Quantity]]*Sales[[#This Row],[Unit Cost]]</f>
        <v>1924</v>
      </c>
      <c r="U511" s="13">
        <f>Sales[[#This Row],[Total Sales]]-Sales[[#This Row],[Total Cost]]</f>
        <v>1673.1399999999999</v>
      </c>
    </row>
    <row r="512" spans="1:21" x14ac:dyDescent="0.25">
      <c r="A512" t="s">
        <v>520</v>
      </c>
      <c r="B512" s="2">
        <v>44061</v>
      </c>
      <c r="C512" s="2" t="str">
        <f t="shared" si="14"/>
        <v>Tuesday</v>
      </c>
      <c r="D512" s="2" t="str">
        <f t="shared" si="15"/>
        <v>August</v>
      </c>
      <c r="E512" s="3">
        <v>0.33087259412303227</v>
      </c>
      <c r="F512" t="s">
        <v>2028</v>
      </c>
      <c r="G512" t="s">
        <v>2240</v>
      </c>
      <c r="H512" t="s">
        <v>1011</v>
      </c>
      <c r="I512" s="1" t="s">
        <v>2449</v>
      </c>
      <c r="J512" s="1" t="s">
        <v>2450</v>
      </c>
      <c r="K512" s="1" t="s">
        <v>2448</v>
      </c>
      <c r="L512" s="1" t="s">
        <v>1012</v>
      </c>
      <c r="M512">
        <v>13059</v>
      </c>
      <c r="N512">
        <v>59</v>
      </c>
      <c r="O512" s="1" t="str">
        <f>VLOOKUP(Sales[[#This Row],[Product ID]],Products[[#Headers],[#Data],[Product ID]:[Product Name]],2,FALSE)</f>
        <v>Logitech MX Performance Wireless Mouse</v>
      </c>
      <c r="P512" s="1" t="str">
        <f>VLOOKUP(Sales[[#This Row],[Product ID]],Products[[#Headers],[#Data],[Product ID]:[Category]],3,)</f>
        <v>Technology</v>
      </c>
      <c r="Q512" s="13">
        <f>VLOOKUP(Sales[[#This Row],[Product ID]],Products[[#Headers],[#Data],[Product ID]:[Unit Price]],4,FALSE)</f>
        <v>13.78</v>
      </c>
      <c r="R512" s="14">
        <f>VLOOKUP(Sales[[#This Row],[Product ID]],Products[[#Headers],[#Data]],5,FALSE)</f>
        <v>9</v>
      </c>
      <c r="S512" s="13">
        <f>Sales[[#This Row],[Quantity]]*Sales[[#This Row],[Unit Price]]</f>
        <v>813.02</v>
      </c>
      <c r="T512" s="14">
        <f>Sales[[#This Row],[Quantity]]*Sales[[#This Row],[Unit Cost]]</f>
        <v>531</v>
      </c>
      <c r="U512" s="13">
        <f>Sales[[#This Row],[Total Sales]]-Sales[[#This Row],[Total Cost]]</f>
        <v>282.02</v>
      </c>
    </row>
    <row r="513" spans="1:21" x14ac:dyDescent="0.25">
      <c r="A513" t="s">
        <v>521</v>
      </c>
      <c r="B513" s="2">
        <v>44339</v>
      </c>
      <c r="C513" s="2" t="str">
        <f t="shared" si="14"/>
        <v>Sunday</v>
      </c>
      <c r="D513" s="2" t="str">
        <f t="shared" si="15"/>
        <v>May</v>
      </c>
      <c r="E513" s="3">
        <v>0.86150881331702667</v>
      </c>
      <c r="F513" t="s">
        <v>2128</v>
      </c>
      <c r="G513" t="s">
        <v>2340</v>
      </c>
      <c r="H513" t="s">
        <v>1010</v>
      </c>
      <c r="I513" s="1" t="s">
        <v>2449</v>
      </c>
      <c r="J513" s="1" t="s">
        <v>2450</v>
      </c>
      <c r="K513" s="1" t="s">
        <v>2448</v>
      </c>
      <c r="L513" s="1" t="s">
        <v>1012</v>
      </c>
      <c r="M513">
        <v>12320</v>
      </c>
      <c r="N513">
        <v>28</v>
      </c>
      <c r="O513" s="1" t="str">
        <f>VLOOKUP(Sales[[#This Row],[Product ID]],Products[[#Headers],[#Data],[Product ID]:[Product Name]],2,FALSE)</f>
        <v>Rebedase Aplencor</v>
      </c>
      <c r="P513" s="1" t="str">
        <f>VLOOKUP(Sales[[#This Row],[Product ID]],Products[[#Headers],[#Data],[Product ID]:[Category]],3,)</f>
        <v>Mood Stabilizers</v>
      </c>
      <c r="Q513" s="13">
        <f>VLOOKUP(Sales[[#This Row],[Product ID]],Products[[#Headers],[#Data],[Product ID]:[Unit Price]],4,FALSE)</f>
        <v>94.49</v>
      </c>
      <c r="R513" s="14">
        <f>VLOOKUP(Sales[[#This Row],[Product ID]],Products[[#Headers],[#Data]],5,FALSE)</f>
        <v>71</v>
      </c>
      <c r="S513" s="13">
        <f>Sales[[#This Row],[Quantity]]*Sales[[#This Row],[Unit Price]]</f>
        <v>2645.72</v>
      </c>
      <c r="T513" s="14">
        <f>Sales[[#This Row],[Quantity]]*Sales[[#This Row],[Unit Cost]]</f>
        <v>1988</v>
      </c>
      <c r="U513" s="13">
        <f>Sales[[#This Row],[Total Sales]]-Sales[[#This Row],[Total Cost]]</f>
        <v>657.7199999999998</v>
      </c>
    </row>
    <row r="514" spans="1:21" x14ac:dyDescent="0.25">
      <c r="A514" t="s">
        <v>522</v>
      </c>
      <c r="B514" s="2">
        <v>44042</v>
      </c>
      <c r="C514" s="2" t="str">
        <f t="shared" ref="C514:C577" si="16">TEXT(B514,"DDDD")</f>
        <v>Thursday</v>
      </c>
      <c r="D514" s="2" t="str">
        <f t="shared" ref="D514:D577" si="17">TEXT(B514,"MMMM")</f>
        <v>July</v>
      </c>
      <c r="E514" s="3">
        <v>4.2002253632468456E-2</v>
      </c>
      <c r="F514" t="s">
        <v>2086</v>
      </c>
      <c r="G514" t="s">
        <v>2298</v>
      </c>
      <c r="H514" t="s">
        <v>1011</v>
      </c>
      <c r="I514" s="1" t="s">
        <v>2453</v>
      </c>
      <c r="J514" s="1" t="s">
        <v>2454</v>
      </c>
      <c r="K514" s="1" t="s">
        <v>2448</v>
      </c>
      <c r="L514" s="1" t="s">
        <v>1012</v>
      </c>
      <c r="M514">
        <v>12546</v>
      </c>
      <c r="N514">
        <v>49</v>
      </c>
      <c r="O514" s="1" t="str">
        <f>VLOOKUP(Sales[[#This Row],[Product ID]],Products[[#Headers],[#Data],[Product ID]:[Product Name]],2,FALSE)</f>
        <v>Imation Secure+ Hardware Encrypted USB 2.0 Flash Drive; 16GB</v>
      </c>
      <c r="P514" s="1" t="str">
        <f>VLOOKUP(Sales[[#This Row],[Product ID]],Products[[#Headers],[#Data],[Product ID]:[Category]],3,)</f>
        <v>Technology</v>
      </c>
      <c r="Q514" s="13">
        <f>VLOOKUP(Sales[[#This Row],[Product ID]],Products[[#Headers],[#Data],[Product ID]:[Unit Price]],4,FALSE)</f>
        <v>20.97</v>
      </c>
      <c r="R514" s="14">
        <f>VLOOKUP(Sales[[#This Row],[Product ID]],Products[[#Headers],[#Data]],5,FALSE)</f>
        <v>9</v>
      </c>
      <c r="S514" s="13">
        <f>Sales[[#This Row],[Quantity]]*Sales[[#This Row],[Unit Price]]</f>
        <v>1027.53</v>
      </c>
      <c r="T514" s="14">
        <f>Sales[[#This Row],[Quantity]]*Sales[[#This Row],[Unit Cost]]</f>
        <v>441</v>
      </c>
      <c r="U514" s="13">
        <f>Sales[[#This Row],[Total Sales]]-Sales[[#This Row],[Total Cost]]</f>
        <v>586.53</v>
      </c>
    </row>
    <row r="515" spans="1:21" x14ac:dyDescent="0.25">
      <c r="A515" t="s">
        <v>523</v>
      </c>
      <c r="B515" s="2">
        <v>44096</v>
      </c>
      <c r="C515" s="2" t="str">
        <f t="shared" si="16"/>
        <v>Tuesday</v>
      </c>
      <c r="D515" s="2" t="str">
        <f t="shared" si="17"/>
        <v>September</v>
      </c>
      <c r="E515" s="3">
        <v>0.79985962285258783</v>
      </c>
      <c r="F515" t="s">
        <v>2065</v>
      </c>
      <c r="G515" t="s">
        <v>2277</v>
      </c>
      <c r="H515" t="s">
        <v>1011</v>
      </c>
      <c r="I515" s="1" t="s">
        <v>2455</v>
      </c>
      <c r="J515" s="1" t="s">
        <v>2456</v>
      </c>
      <c r="K515" s="1" t="s">
        <v>2448</v>
      </c>
      <c r="L515" s="1" t="s">
        <v>1012</v>
      </c>
      <c r="M515">
        <v>12805</v>
      </c>
      <c r="N515">
        <v>77</v>
      </c>
      <c r="O515" s="1" t="str">
        <f>VLOOKUP(Sales[[#This Row],[Product ID]],Products[[#Headers],[#Data],[Product ID]:[Product Name]],2,FALSE)</f>
        <v>iHome FM Clock Radio with Lightning Dock</v>
      </c>
      <c r="P515" s="1" t="str">
        <f>VLOOKUP(Sales[[#This Row],[Product ID]],Products[[#Headers],[#Data],[Product ID]:[Category]],3,)</f>
        <v>Technology</v>
      </c>
      <c r="Q515" s="13">
        <f>VLOOKUP(Sales[[#This Row],[Product ID]],Products[[#Headers],[#Data],[Product ID]:[Unit Price]],4,FALSE)</f>
        <v>93.4</v>
      </c>
      <c r="R515" s="14">
        <f>VLOOKUP(Sales[[#This Row],[Product ID]],Products[[#Headers],[#Data]],5,FALSE)</f>
        <v>78</v>
      </c>
      <c r="S515" s="13">
        <f>Sales[[#This Row],[Quantity]]*Sales[[#This Row],[Unit Price]]</f>
        <v>7191.8</v>
      </c>
      <c r="T515" s="14">
        <f>Sales[[#This Row],[Quantity]]*Sales[[#This Row],[Unit Cost]]</f>
        <v>6006</v>
      </c>
      <c r="U515" s="13">
        <f>Sales[[#This Row],[Total Sales]]-Sales[[#This Row],[Total Cost]]</f>
        <v>1185.8000000000002</v>
      </c>
    </row>
    <row r="516" spans="1:21" x14ac:dyDescent="0.25">
      <c r="A516" t="s">
        <v>524</v>
      </c>
      <c r="B516" s="2">
        <v>44364</v>
      </c>
      <c r="C516" s="2" t="str">
        <f t="shared" si="16"/>
        <v>Thursday</v>
      </c>
      <c r="D516" s="2" t="str">
        <f t="shared" si="17"/>
        <v>June</v>
      </c>
      <c r="E516" s="3">
        <v>0.40803322468603043</v>
      </c>
      <c r="F516" t="s">
        <v>2174</v>
      </c>
      <c r="G516" t="s">
        <v>2386</v>
      </c>
      <c r="H516" t="s">
        <v>1010</v>
      </c>
      <c r="I516" s="1" t="s">
        <v>2457</v>
      </c>
      <c r="J516" s="1" t="s">
        <v>2458</v>
      </c>
      <c r="K516" s="1" t="s">
        <v>2448</v>
      </c>
      <c r="L516" s="1" t="s">
        <v>1014</v>
      </c>
      <c r="M516">
        <v>12935</v>
      </c>
      <c r="N516">
        <v>75</v>
      </c>
      <c r="O516" s="1" t="str">
        <f>VLOOKUP(Sales[[#This Row],[Product ID]],Products[[#Headers],[#Data],[Product ID]:[Product Name]],2,FALSE)</f>
        <v>Chromcraft Bull-Nose Wood Round Conference Table Top, Wood Base</v>
      </c>
      <c r="P516" s="1" t="str">
        <f>VLOOKUP(Sales[[#This Row],[Product ID]],Products[[#Headers],[#Data],[Product ID]:[Category]],3,)</f>
        <v>Furniture</v>
      </c>
      <c r="Q516" s="13">
        <f>VLOOKUP(Sales[[#This Row],[Product ID]],Products[[#Headers],[#Data],[Product ID]:[Unit Price]],4,FALSE)</f>
        <v>30.2</v>
      </c>
      <c r="R516" s="14">
        <f>VLOOKUP(Sales[[#This Row],[Product ID]],Products[[#Headers],[#Data]],5,FALSE)</f>
        <v>22</v>
      </c>
      <c r="S516" s="13">
        <f>Sales[[#This Row],[Quantity]]*Sales[[#This Row],[Unit Price]]</f>
        <v>2265</v>
      </c>
      <c r="T516" s="14">
        <f>Sales[[#This Row],[Quantity]]*Sales[[#This Row],[Unit Cost]]</f>
        <v>1650</v>
      </c>
      <c r="U516" s="13">
        <f>Sales[[#This Row],[Total Sales]]-Sales[[#This Row],[Total Cost]]</f>
        <v>615</v>
      </c>
    </row>
    <row r="517" spans="1:21" x14ac:dyDescent="0.25">
      <c r="A517" t="s">
        <v>525</v>
      </c>
      <c r="B517" s="2">
        <v>44008</v>
      </c>
      <c r="C517" s="2" t="str">
        <f t="shared" si="16"/>
        <v>Friday</v>
      </c>
      <c r="D517" s="2" t="str">
        <f t="shared" si="17"/>
        <v>June</v>
      </c>
      <c r="E517" s="3">
        <v>0.95952798417619367</v>
      </c>
      <c r="F517" t="s">
        <v>2055</v>
      </c>
      <c r="G517" t="s">
        <v>2267</v>
      </c>
      <c r="H517" t="s">
        <v>1011</v>
      </c>
      <c r="I517" s="1" t="s">
        <v>2457</v>
      </c>
      <c r="J517" s="1" t="s">
        <v>2458</v>
      </c>
      <c r="K517" s="1" t="s">
        <v>2448</v>
      </c>
      <c r="L517" s="1" t="s">
        <v>1014</v>
      </c>
      <c r="M517">
        <v>12563</v>
      </c>
      <c r="N517">
        <v>68</v>
      </c>
      <c r="O517" s="1" t="str">
        <f>VLOOKUP(Sales[[#This Row],[Product ID]],Products[[#Headers],[#Data],[Product ID]:[Product Name]],2,FALSE)</f>
        <v>BoxOffice By Design Rectangular and Half-Moon Meeting Room Tables</v>
      </c>
      <c r="P517" s="1" t="str">
        <f>VLOOKUP(Sales[[#This Row],[Product ID]],Products[[#Headers],[#Data],[Product ID]:[Category]],3,)</f>
        <v>Furniture</v>
      </c>
      <c r="Q517" s="13">
        <f>VLOOKUP(Sales[[#This Row],[Product ID]],Products[[#Headers],[#Data],[Product ID]:[Unit Price]],4,FALSE)</f>
        <v>90.65</v>
      </c>
      <c r="R517" s="14">
        <f>VLOOKUP(Sales[[#This Row],[Product ID]],Products[[#Headers],[#Data]],5,FALSE)</f>
        <v>63</v>
      </c>
      <c r="S517" s="13">
        <f>Sales[[#This Row],[Quantity]]*Sales[[#This Row],[Unit Price]]</f>
        <v>6164.2000000000007</v>
      </c>
      <c r="T517" s="14">
        <f>Sales[[#This Row],[Quantity]]*Sales[[#This Row],[Unit Cost]]</f>
        <v>4284</v>
      </c>
      <c r="U517" s="13">
        <f>Sales[[#This Row],[Total Sales]]-Sales[[#This Row],[Total Cost]]</f>
        <v>1880.2000000000007</v>
      </c>
    </row>
    <row r="518" spans="1:21" x14ac:dyDescent="0.25">
      <c r="A518" t="s">
        <v>526</v>
      </c>
      <c r="B518" s="2">
        <v>44248</v>
      </c>
      <c r="C518" s="2" t="str">
        <f t="shared" si="16"/>
        <v>Sunday</v>
      </c>
      <c r="D518" s="2" t="str">
        <f t="shared" si="17"/>
        <v>February</v>
      </c>
      <c r="E518" s="3">
        <v>0.55827423728505188</v>
      </c>
      <c r="F518" t="s">
        <v>2084</v>
      </c>
      <c r="G518" t="s">
        <v>2296</v>
      </c>
      <c r="H518" t="s">
        <v>1011</v>
      </c>
      <c r="I518" s="1" t="s">
        <v>2459</v>
      </c>
      <c r="J518" s="1" t="s">
        <v>2460</v>
      </c>
      <c r="K518" s="1" t="s">
        <v>2448</v>
      </c>
      <c r="L518" s="1" t="s">
        <v>1012</v>
      </c>
      <c r="M518">
        <v>12193</v>
      </c>
      <c r="N518">
        <v>54</v>
      </c>
      <c r="O518" s="1" t="str">
        <f>VLOOKUP(Sales[[#This Row],[Product ID]],Products[[#Headers],[#Data],[Product ID]:[Product Name]],2,FALSE)</f>
        <v>Belavarix Benzabicin</v>
      </c>
      <c r="P518" s="1" t="str">
        <f>VLOOKUP(Sales[[#This Row],[Product ID]],Products[[#Headers],[#Data],[Product ID]:[Category]],3,)</f>
        <v>Antibiotics</v>
      </c>
      <c r="Q518" s="13">
        <f>VLOOKUP(Sales[[#This Row],[Product ID]],Products[[#Headers],[#Data],[Product ID]:[Unit Price]],4,FALSE)</f>
        <v>30.61</v>
      </c>
      <c r="R518" s="14">
        <f>VLOOKUP(Sales[[#This Row],[Product ID]],Products[[#Headers],[#Data]],5,FALSE)</f>
        <v>21</v>
      </c>
      <c r="S518" s="13">
        <f>Sales[[#This Row],[Quantity]]*Sales[[#This Row],[Unit Price]]</f>
        <v>1652.94</v>
      </c>
      <c r="T518" s="14">
        <f>Sales[[#This Row],[Quantity]]*Sales[[#This Row],[Unit Cost]]</f>
        <v>1134</v>
      </c>
      <c r="U518" s="13">
        <f>Sales[[#This Row],[Total Sales]]-Sales[[#This Row],[Total Cost]]</f>
        <v>518.94000000000005</v>
      </c>
    </row>
    <row r="519" spans="1:21" x14ac:dyDescent="0.25">
      <c r="A519" t="s">
        <v>527</v>
      </c>
      <c r="B519" s="2">
        <v>44310</v>
      </c>
      <c r="C519" s="2" t="str">
        <f t="shared" si="16"/>
        <v>Saturday</v>
      </c>
      <c r="D519" s="2" t="str">
        <f t="shared" si="17"/>
        <v>April</v>
      </c>
      <c r="E519" s="3">
        <v>0.32910642823759506</v>
      </c>
      <c r="F519" t="s">
        <v>2117</v>
      </c>
      <c r="G519" t="s">
        <v>2329</v>
      </c>
      <c r="H519" t="s">
        <v>1011</v>
      </c>
      <c r="I519" s="1" t="s">
        <v>2461</v>
      </c>
      <c r="J519" s="1" t="s">
        <v>2462</v>
      </c>
      <c r="K519" s="1" t="s">
        <v>2448</v>
      </c>
      <c r="L519" s="1" t="s">
        <v>1012</v>
      </c>
      <c r="M519">
        <v>12266</v>
      </c>
      <c r="N519">
        <v>12</v>
      </c>
      <c r="O519" s="1" t="str">
        <f>VLOOKUP(Sales[[#This Row],[Product ID]],Products[[#Headers],[#Data],[Product ID]:[Product Name]],2,FALSE)</f>
        <v>Invisteride Diclomycin</v>
      </c>
      <c r="P519" s="1" t="str">
        <f>VLOOKUP(Sales[[#This Row],[Product ID]],Products[[#Headers],[#Data],[Product ID]:[Category]],3,)</f>
        <v>Mood Stabilizers</v>
      </c>
      <c r="Q519" s="13">
        <f>VLOOKUP(Sales[[#This Row],[Product ID]],Products[[#Headers],[#Data],[Product ID]:[Unit Price]],4,FALSE)</f>
        <v>34.840000000000003</v>
      </c>
      <c r="R519" s="14">
        <f>VLOOKUP(Sales[[#This Row],[Product ID]],Products[[#Headers],[#Data]],5,FALSE)</f>
        <v>26</v>
      </c>
      <c r="S519" s="13">
        <f>Sales[[#This Row],[Quantity]]*Sales[[#This Row],[Unit Price]]</f>
        <v>418.08000000000004</v>
      </c>
      <c r="T519" s="14">
        <f>Sales[[#This Row],[Quantity]]*Sales[[#This Row],[Unit Cost]]</f>
        <v>312</v>
      </c>
      <c r="U519" s="13">
        <f>Sales[[#This Row],[Total Sales]]-Sales[[#This Row],[Total Cost]]</f>
        <v>106.08000000000004</v>
      </c>
    </row>
    <row r="520" spans="1:21" x14ac:dyDescent="0.25">
      <c r="A520" t="s">
        <v>528</v>
      </c>
      <c r="B520" s="2">
        <v>44185</v>
      </c>
      <c r="C520" s="2" t="str">
        <f t="shared" si="16"/>
        <v>Sunday</v>
      </c>
      <c r="D520" s="2" t="str">
        <f t="shared" si="17"/>
        <v>December</v>
      </c>
      <c r="E520" s="3">
        <v>0.54267753163820476</v>
      </c>
      <c r="F520" t="s">
        <v>2135</v>
      </c>
      <c r="G520" t="s">
        <v>2347</v>
      </c>
      <c r="H520" t="s">
        <v>1011</v>
      </c>
      <c r="I520" s="1" t="s">
        <v>2463</v>
      </c>
      <c r="J520" s="1" t="s">
        <v>2450</v>
      </c>
      <c r="K520" s="1" t="s">
        <v>2448</v>
      </c>
      <c r="L520" s="1" t="s">
        <v>1012</v>
      </c>
      <c r="M520">
        <v>12725</v>
      </c>
      <c r="N520">
        <v>26</v>
      </c>
      <c r="O520" s="1" t="str">
        <f>VLOOKUP(Sales[[#This Row],[Product ID]],Products[[#Headers],[#Data],[Product ID]:[Product Name]],2,FALSE)</f>
        <v>Tuf-Vin Binders</v>
      </c>
      <c r="P520" s="1" t="str">
        <f>VLOOKUP(Sales[[#This Row],[Product ID]],Products[[#Headers],[#Data],[Product ID]:[Category]],3,)</f>
        <v>Office Supplies</v>
      </c>
      <c r="Q520" s="13">
        <f>VLOOKUP(Sales[[#This Row],[Product ID]],Products[[#Headers],[#Data],[Product ID]:[Unit Price]],4,FALSE)</f>
        <v>24.24</v>
      </c>
      <c r="R520" s="14">
        <f>VLOOKUP(Sales[[#This Row],[Product ID]],Products[[#Headers],[#Data]],5,FALSE)</f>
        <v>6</v>
      </c>
      <c r="S520" s="13">
        <f>Sales[[#This Row],[Quantity]]*Sales[[#This Row],[Unit Price]]</f>
        <v>630.24</v>
      </c>
      <c r="T520" s="14">
        <f>Sales[[#This Row],[Quantity]]*Sales[[#This Row],[Unit Cost]]</f>
        <v>156</v>
      </c>
      <c r="U520" s="13">
        <f>Sales[[#This Row],[Total Sales]]-Sales[[#This Row],[Total Cost]]</f>
        <v>474.24</v>
      </c>
    </row>
    <row r="521" spans="1:21" x14ac:dyDescent="0.25">
      <c r="A521" t="s">
        <v>529</v>
      </c>
      <c r="B521" s="2">
        <v>44037</v>
      </c>
      <c r="C521" s="2" t="str">
        <f t="shared" si="16"/>
        <v>Saturday</v>
      </c>
      <c r="D521" s="2" t="str">
        <f t="shared" si="17"/>
        <v>July</v>
      </c>
      <c r="E521" s="3">
        <v>0.30885490022536555</v>
      </c>
      <c r="F521" t="s">
        <v>2087</v>
      </c>
      <c r="G521" t="s">
        <v>2299</v>
      </c>
      <c r="H521" t="s">
        <v>1011</v>
      </c>
      <c r="I521" s="1" t="s">
        <v>2463</v>
      </c>
      <c r="J521" s="1" t="s">
        <v>2450</v>
      </c>
      <c r="K521" s="1" t="s">
        <v>2448</v>
      </c>
      <c r="L521" s="1" t="s">
        <v>1012</v>
      </c>
      <c r="M521">
        <v>12242</v>
      </c>
      <c r="N521">
        <v>93</v>
      </c>
      <c r="O521" s="1" t="str">
        <f>VLOOKUP(Sales[[#This Row],[Product ID]],Products[[#Headers],[#Data],[Product ID]:[Product Name]],2,FALSE)</f>
        <v>Factolamide</v>
      </c>
      <c r="P521" s="1" t="str">
        <f>VLOOKUP(Sales[[#This Row],[Product ID]],Products[[#Headers],[#Data],[Product ID]:[Category]],3,)</f>
        <v>Antiseptics</v>
      </c>
      <c r="Q521" s="13">
        <f>VLOOKUP(Sales[[#This Row],[Product ID]],Products[[#Headers],[#Data],[Product ID]:[Unit Price]],4,FALSE)</f>
        <v>33.979999999999997</v>
      </c>
      <c r="R521" s="14">
        <f>VLOOKUP(Sales[[#This Row],[Product ID]],Products[[#Headers],[#Data]],5,FALSE)</f>
        <v>25</v>
      </c>
      <c r="S521" s="13">
        <f>Sales[[#This Row],[Quantity]]*Sales[[#This Row],[Unit Price]]</f>
        <v>3160.14</v>
      </c>
      <c r="T521" s="14">
        <f>Sales[[#This Row],[Quantity]]*Sales[[#This Row],[Unit Cost]]</f>
        <v>2325</v>
      </c>
      <c r="U521" s="13">
        <f>Sales[[#This Row],[Total Sales]]-Sales[[#This Row],[Total Cost]]</f>
        <v>835.13999999999987</v>
      </c>
    </row>
    <row r="522" spans="1:21" x14ac:dyDescent="0.25">
      <c r="A522" t="s">
        <v>530</v>
      </c>
      <c r="B522" s="2">
        <v>44235</v>
      </c>
      <c r="C522" s="2" t="str">
        <f t="shared" si="16"/>
        <v>Monday</v>
      </c>
      <c r="D522" s="2" t="str">
        <f t="shared" si="17"/>
        <v>February</v>
      </c>
      <c r="E522" s="3">
        <v>0.80868346670655067</v>
      </c>
      <c r="F522" t="s">
        <v>2168</v>
      </c>
      <c r="G522" t="s">
        <v>2380</v>
      </c>
      <c r="H522" t="s">
        <v>1011</v>
      </c>
      <c r="I522" s="1" t="s">
        <v>2463</v>
      </c>
      <c r="J522" s="1" t="s">
        <v>2450</v>
      </c>
      <c r="K522" s="1" t="s">
        <v>2448</v>
      </c>
      <c r="L522" s="1" t="s">
        <v>1012</v>
      </c>
      <c r="M522">
        <v>12443</v>
      </c>
      <c r="N522">
        <v>48</v>
      </c>
      <c r="O522" s="1" t="str">
        <f>VLOOKUP(Sales[[#This Row],[Product ID]],Products[[#Headers],[#Data],[Product ID]:[Product Name]],2,FALSE)</f>
        <v>Telephone Message Books with Fax/Mobile Section, 5 1/2" x 3 3/16"</v>
      </c>
      <c r="P522" s="1" t="str">
        <f>VLOOKUP(Sales[[#This Row],[Product ID]],Products[[#Headers],[#Data],[Product ID]:[Category]],3,)</f>
        <v>Office Supplies</v>
      </c>
      <c r="Q522" s="13">
        <f>VLOOKUP(Sales[[#This Row],[Product ID]],Products[[#Headers],[#Data],[Product ID]:[Unit Price]],4,FALSE)</f>
        <v>81.91</v>
      </c>
      <c r="R522" s="14">
        <f>VLOOKUP(Sales[[#This Row],[Product ID]],Products[[#Headers],[#Data]],5,FALSE)</f>
        <v>56</v>
      </c>
      <c r="S522" s="13">
        <f>Sales[[#This Row],[Quantity]]*Sales[[#This Row],[Unit Price]]</f>
        <v>3931.68</v>
      </c>
      <c r="T522" s="14">
        <f>Sales[[#This Row],[Quantity]]*Sales[[#This Row],[Unit Cost]]</f>
        <v>2688</v>
      </c>
      <c r="U522" s="13">
        <f>Sales[[#This Row],[Total Sales]]-Sales[[#This Row],[Total Cost]]</f>
        <v>1243.6799999999998</v>
      </c>
    </row>
    <row r="523" spans="1:21" x14ac:dyDescent="0.25">
      <c r="A523" t="s">
        <v>531</v>
      </c>
      <c r="B523" s="2">
        <v>44343</v>
      </c>
      <c r="C523" s="2" t="str">
        <f t="shared" si="16"/>
        <v>Thursday</v>
      </c>
      <c r="D523" s="2" t="str">
        <f t="shared" si="17"/>
        <v>May</v>
      </c>
      <c r="E523" s="3">
        <v>0.81048418344502693</v>
      </c>
      <c r="F523" t="s">
        <v>2119</v>
      </c>
      <c r="G523" t="s">
        <v>2331</v>
      </c>
      <c r="H523" t="s">
        <v>1010</v>
      </c>
      <c r="I523" s="1" t="s">
        <v>2463</v>
      </c>
      <c r="J523" s="1" t="s">
        <v>2450</v>
      </c>
      <c r="K523" s="1" t="s">
        <v>2448</v>
      </c>
      <c r="L523" s="1" t="s">
        <v>1013</v>
      </c>
      <c r="M523">
        <v>12845</v>
      </c>
      <c r="N523">
        <v>91</v>
      </c>
      <c r="O523" s="1" t="str">
        <f>VLOOKUP(Sales[[#This Row],[Product ID]],Products[[#Headers],[#Data],[Product ID]:[Product Name]],2,FALSE)</f>
        <v>Sterilite Officeware Hinged File Box</v>
      </c>
      <c r="P523" s="1" t="str">
        <f>VLOOKUP(Sales[[#This Row],[Product ID]],Products[[#Headers],[#Data],[Product ID]:[Category]],3,)</f>
        <v>Office Supplies</v>
      </c>
      <c r="Q523" s="13">
        <f>VLOOKUP(Sales[[#This Row],[Product ID]],Products[[#Headers],[#Data],[Product ID]:[Unit Price]],4,FALSE)</f>
        <v>75.53</v>
      </c>
      <c r="R523" s="14">
        <f>VLOOKUP(Sales[[#This Row],[Product ID]],Products[[#Headers],[#Data]],5,FALSE)</f>
        <v>59</v>
      </c>
      <c r="S523" s="13">
        <f>Sales[[#This Row],[Quantity]]*Sales[[#This Row],[Unit Price]]</f>
        <v>6873.2300000000005</v>
      </c>
      <c r="T523" s="14">
        <f>Sales[[#This Row],[Quantity]]*Sales[[#This Row],[Unit Cost]]</f>
        <v>5369</v>
      </c>
      <c r="U523" s="13">
        <f>Sales[[#This Row],[Total Sales]]-Sales[[#This Row],[Total Cost]]</f>
        <v>1504.2300000000005</v>
      </c>
    </row>
    <row r="524" spans="1:21" x14ac:dyDescent="0.25">
      <c r="A524" t="s">
        <v>532</v>
      </c>
      <c r="B524" s="2">
        <v>44069</v>
      </c>
      <c r="C524" s="2" t="str">
        <f t="shared" si="16"/>
        <v>Wednesday</v>
      </c>
      <c r="D524" s="2" t="str">
        <f t="shared" si="17"/>
        <v>August</v>
      </c>
      <c r="E524" s="3">
        <v>0.87888878843711471</v>
      </c>
      <c r="F524" t="s">
        <v>2142</v>
      </c>
      <c r="G524" t="s">
        <v>2354</v>
      </c>
      <c r="H524" t="s">
        <v>1011</v>
      </c>
      <c r="I524" s="1" t="s">
        <v>2464</v>
      </c>
      <c r="J524" s="1" t="s">
        <v>2465</v>
      </c>
      <c r="K524" s="1" t="s">
        <v>2448</v>
      </c>
      <c r="L524" s="1" t="s">
        <v>1013</v>
      </c>
      <c r="M524">
        <v>12153</v>
      </c>
      <c r="N524">
        <v>100</v>
      </c>
      <c r="O524" s="1" t="str">
        <f>VLOOKUP(Sales[[#This Row],[Product ID]],Products[[#Headers],[#Data],[Product ID]:[Product Name]],2,FALSE)</f>
        <v>Afinitasol</v>
      </c>
      <c r="P524" s="1" t="str">
        <f>VLOOKUP(Sales[[#This Row],[Product ID]],Products[[#Headers],[#Data],[Product ID]:[Category]],3,)</f>
        <v>Antipiretics</v>
      </c>
      <c r="Q524" s="13">
        <f>VLOOKUP(Sales[[#This Row],[Product ID]],Products[[#Headers],[#Data],[Product ID]:[Unit Price]],4,FALSE)</f>
        <v>40.299999999999997</v>
      </c>
      <c r="R524" s="14">
        <f>VLOOKUP(Sales[[#This Row],[Product ID]],Products[[#Headers],[#Data]],5,FALSE)</f>
        <v>32</v>
      </c>
      <c r="S524" s="13">
        <f>Sales[[#This Row],[Quantity]]*Sales[[#This Row],[Unit Price]]</f>
        <v>4029.9999999999995</v>
      </c>
      <c r="T524" s="14">
        <f>Sales[[#This Row],[Quantity]]*Sales[[#This Row],[Unit Cost]]</f>
        <v>3200</v>
      </c>
      <c r="U524" s="13">
        <f>Sales[[#This Row],[Total Sales]]-Sales[[#This Row],[Total Cost]]</f>
        <v>829.99999999999955</v>
      </c>
    </row>
    <row r="525" spans="1:21" x14ac:dyDescent="0.25">
      <c r="A525" t="s">
        <v>533</v>
      </c>
      <c r="B525" s="2">
        <v>44237</v>
      </c>
      <c r="C525" s="2" t="str">
        <f t="shared" si="16"/>
        <v>Wednesday</v>
      </c>
      <c r="D525" s="2" t="str">
        <f t="shared" si="17"/>
        <v>February</v>
      </c>
      <c r="E525" s="3">
        <v>0.47335364513336264</v>
      </c>
      <c r="F525" t="s">
        <v>2086</v>
      </c>
      <c r="G525" t="s">
        <v>2298</v>
      </c>
      <c r="H525" t="s">
        <v>1011</v>
      </c>
      <c r="I525" s="1" t="s">
        <v>2464</v>
      </c>
      <c r="J525" s="1" t="s">
        <v>2465</v>
      </c>
      <c r="K525" s="1" t="s">
        <v>2448</v>
      </c>
      <c r="L525" s="1" t="s">
        <v>1012</v>
      </c>
      <c r="M525">
        <v>12712</v>
      </c>
      <c r="N525">
        <v>56</v>
      </c>
      <c r="O525" s="1" t="str">
        <f>VLOOKUP(Sales[[#This Row],[Product ID]],Products[[#Headers],[#Data],[Product ID]:[Product Name]],2,FALSE)</f>
        <v>GBC Twin Loop Wire Binding Elements, 9/16" Spine, Black</v>
      </c>
      <c r="P525" s="1" t="str">
        <f>VLOOKUP(Sales[[#This Row],[Product ID]],Products[[#Headers],[#Data],[Product ID]:[Category]],3,)</f>
        <v>Office Supplies</v>
      </c>
      <c r="Q525" s="13">
        <f>VLOOKUP(Sales[[#This Row],[Product ID]],Products[[#Headers],[#Data],[Product ID]:[Unit Price]],4,FALSE)</f>
        <v>64.27</v>
      </c>
      <c r="R525" s="14">
        <f>VLOOKUP(Sales[[#This Row],[Product ID]],Products[[#Headers],[#Data]],5,FALSE)</f>
        <v>57</v>
      </c>
      <c r="S525" s="13">
        <f>Sales[[#This Row],[Quantity]]*Sales[[#This Row],[Unit Price]]</f>
        <v>3599.12</v>
      </c>
      <c r="T525" s="14">
        <f>Sales[[#This Row],[Quantity]]*Sales[[#This Row],[Unit Cost]]</f>
        <v>3192</v>
      </c>
      <c r="U525" s="13">
        <f>Sales[[#This Row],[Total Sales]]-Sales[[#This Row],[Total Cost]]</f>
        <v>407.11999999999989</v>
      </c>
    </row>
    <row r="526" spans="1:21" x14ac:dyDescent="0.25">
      <c r="A526" t="s">
        <v>534</v>
      </c>
      <c r="B526" s="2">
        <v>44360</v>
      </c>
      <c r="C526" s="2" t="str">
        <f t="shared" si="16"/>
        <v>Sunday</v>
      </c>
      <c r="D526" s="2" t="str">
        <f t="shared" si="17"/>
        <v>June</v>
      </c>
      <c r="E526" s="3">
        <v>0.64752196552250663</v>
      </c>
      <c r="F526" t="s">
        <v>2152</v>
      </c>
      <c r="G526" t="s">
        <v>2364</v>
      </c>
      <c r="H526" t="s">
        <v>1011</v>
      </c>
      <c r="I526" s="1" t="s">
        <v>2466</v>
      </c>
      <c r="J526" s="1" t="s">
        <v>2467</v>
      </c>
      <c r="K526" s="1" t="s">
        <v>2448</v>
      </c>
      <c r="L526" s="1" t="s">
        <v>1012</v>
      </c>
      <c r="M526">
        <v>12971</v>
      </c>
      <c r="N526">
        <v>14</v>
      </c>
      <c r="O526" s="1" t="str">
        <f>VLOOKUP(Sales[[#This Row],[Product ID]],Products[[#Headers],[#Data],[Product ID]:[Product Name]],2,FALSE)</f>
        <v>Acme Softgrip Scissors</v>
      </c>
      <c r="P526" s="1" t="str">
        <f>VLOOKUP(Sales[[#This Row],[Product ID]],Products[[#Headers],[#Data],[Product ID]:[Category]],3,)</f>
        <v>Office Supplies</v>
      </c>
      <c r="Q526" s="13">
        <f>VLOOKUP(Sales[[#This Row],[Product ID]],Products[[#Headers],[#Data],[Product ID]:[Unit Price]],4,FALSE)</f>
        <v>44.63</v>
      </c>
      <c r="R526" s="14">
        <f>VLOOKUP(Sales[[#This Row],[Product ID]],Products[[#Headers],[#Data]],5,FALSE)</f>
        <v>28</v>
      </c>
      <c r="S526" s="13">
        <f>Sales[[#This Row],[Quantity]]*Sales[[#This Row],[Unit Price]]</f>
        <v>624.82000000000005</v>
      </c>
      <c r="T526" s="14">
        <f>Sales[[#This Row],[Quantity]]*Sales[[#This Row],[Unit Cost]]</f>
        <v>392</v>
      </c>
      <c r="U526" s="13">
        <f>Sales[[#This Row],[Total Sales]]-Sales[[#This Row],[Total Cost]]</f>
        <v>232.82000000000005</v>
      </c>
    </row>
    <row r="527" spans="1:21" x14ac:dyDescent="0.25">
      <c r="A527" t="s">
        <v>535</v>
      </c>
      <c r="B527" s="2">
        <v>44301</v>
      </c>
      <c r="C527" s="2" t="str">
        <f t="shared" si="16"/>
        <v>Thursday</v>
      </c>
      <c r="D527" s="2" t="str">
        <f t="shared" si="17"/>
        <v>April</v>
      </c>
      <c r="E527" s="3">
        <v>0.3615274593231157</v>
      </c>
      <c r="F527" t="s">
        <v>2124</v>
      </c>
      <c r="G527" t="s">
        <v>2336</v>
      </c>
      <c r="H527" t="s">
        <v>1011</v>
      </c>
      <c r="I527" s="1" t="s">
        <v>2468</v>
      </c>
      <c r="J527" s="1" t="s">
        <v>2462</v>
      </c>
      <c r="K527" s="1" t="s">
        <v>2448</v>
      </c>
      <c r="L527" s="1" t="s">
        <v>1012</v>
      </c>
      <c r="M527">
        <v>12488</v>
      </c>
      <c r="N527">
        <v>57</v>
      </c>
      <c r="O527" s="1" t="str">
        <f>VLOOKUP(Sales[[#This Row],[Product ID]],Products[[#Headers],[#Data],[Product ID]:[Product Name]],2,FALSE)</f>
        <v>Hon Racetrack Conference Tables</v>
      </c>
      <c r="P527" s="1" t="str">
        <f>VLOOKUP(Sales[[#This Row],[Product ID]],Products[[#Headers],[#Data],[Product ID]:[Category]],3,)</f>
        <v>Furniture</v>
      </c>
      <c r="Q527" s="13">
        <f>VLOOKUP(Sales[[#This Row],[Product ID]],Products[[#Headers],[#Data],[Product ID]:[Unit Price]],4,FALSE)</f>
        <v>30.24</v>
      </c>
      <c r="R527" s="14">
        <f>VLOOKUP(Sales[[#This Row],[Product ID]],Products[[#Headers],[#Data]],5,FALSE)</f>
        <v>23</v>
      </c>
      <c r="S527" s="13">
        <f>Sales[[#This Row],[Quantity]]*Sales[[#This Row],[Unit Price]]</f>
        <v>1723.6799999999998</v>
      </c>
      <c r="T527" s="14">
        <f>Sales[[#This Row],[Quantity]]*Sales[[#This Row],[Unit Cost]]</f>
        <v>1311</v>
      </c>
      <c r="U527" s="13">
        <f>Sales[[#This Row],[Total Sales]]-Sales[[#This Row],[Total Cost]]</f>
        <v>412.67999999999984</v>
      </c>
    </row>
    <row r="528" spans="1:21" x14ac:dyDescent="0.25">
      <c r="A528" t="s">
        <v>536</v>
      </c>
      <c r="B528" s="2">
        <v>44056</v>
      </c>
      <c r="C528" s="2" t="str">
        <f t="shared" si="16"/>
        <v>Thursday</v>
      </c>
      <c r="D528" s="2" t="str">
        <f t="shared" si="17"/>
        <v>August</v>
      </c>
      <c r="E528" s="3">
        <v>0.38525327219538219</v>
      </c>
      <c r="F528" t="s">
        <v>2117</v>
      </c>
      <c r="G528" t="s">
        <v>2329</v>
      </c>
      <c r="H528" t="s">
        <v>1010</v>
      </c>
      <c r="I528" s="1" t="s">
        <v>2449</v>
      </c>
      <c r="J528" s="1" t="s">
        <v>2450</v>
      </c>
      <c r="K528" s="1" t="s">
        <v>2448</v>
      </c>
      <c r="L528" s="1" t="s">
        <v>1012</v>
      </c>
      <c r="M528">
        <v>12817</v>
      </c>
      <c r="N528">
        <v>56</v>
      </c>
      <c r="O528" s="1" t="str">
        <f>VLOOKUP(Sales[[#This Row],[Product ID]],Products[[#Headers],[#Data],[Product ID]:[Product Name]],2,FALSE)</f>
        <v>Vinyl Sectional Post Binders</v>
      </c>
      <c r="P528" s="1" t="str">
        <f>VLOOKUP(Sales[[#This Row],[Product ID]],Products[[#Headers],[#Data],[Product ID]:[Category]],3,)</f>
        <v>Office Supplies</v>
      </c>
      <c r="Q528" s="13">
        <f>VLOOKUP(Sales[[#This Row],[Product ID]],Products[[#Headers],[#Data],[Product ID]:[Unit Price]],4,FALSE)</f>
        <v>21.48</v>
      </c>
      <c r="R528" s="14">
        <f>VLOOKUP(Sales[[#This Row],[Product ID]],Products[[#Headers],[#Data]],5,FALSE)</f>
        <v>19</v>
      </c>
      <c r="S528" s="13">
        <f>Sales[[#This Row],[Quantity]]*Sales[[#This Row],[Unit Price]]</f>
        <v>1202.8800000000001</v>
      </c>
      <c r="T528" s="14">
        <f>Sales[[#This Row],[Quantity]]*Sales[[#This Row],[Unit Cost]]</f>
        <v>1064</v>
      </c>
      <c r="U528" s="13">
        <f>Sales[[#This Row],[Total Sales]]-Sales[[#This Row],[Total Cost]]</f>
        <v>138.88000000000011</v>
      </c>
    </row>
    <row r="529" spans="1:21" x14ac:dyDescent="0.25">
      <c r="A529" t="s">
        <v>537</v>
      </c>
      <c r="B529" s="2">
        <v>44231</v>
      </c>
      <c r="C529" s="2" t="str">
        <f t="shared" si="16"/>
        <v>Thursday</v>
      </c>
      <c r="D529" s="2" t="str">
        <f t="shared" si="17"/>
        <v>February</v>
      </c>
      <c r="E529" s="3">
        <v>0.93972586192018259</v>
      </c>
      <c r="F529" t="s">
        <v>2180</v>
      </c>
      <c r="G529" t="s">
        <v>2392</v>
      </c>
      <c r="H529" t="s">
        <v>1011</v>
      </c>
      <c r="I529" s="1" t="s">
        <v>2466</v>
      </c>
      <c r="J529" s="1" t="s">
        <v>2467</v>
      </c>
      <c r="K529" s="1" t="s">
        <v>2448</v>
      </c>
      <c r="L529" s="1" t="s">
        <v>1012</v>
      </c>
      <c r="M529">
        <v>12478</v>
      </c>
      <c r="N529">
        <v>13</v>
      </c>
      <c r="O529" s="1" t="str">
        <f>VLOOKUP(Sales[[#This Row],[Product ID]],Products[[#Headers],[#Data],[Product ID]:[Product Name]],2,FALSE)</f>
        <v>Speck Products Candyshell Flip Case</v>
      </c>
      <c r="P529" s="1" t="str">
        <f>VLOOKUP(Sales[[#This Row],[Product ID]],Products[[#Headers],[#Data],[Product ID]:[Category]],3,)</f>
        <v>Technology</v>
      </c>
      <c r="Q529" s="13">
        <f>VLOOKUP(Sales[[#This Row],[Product ID]],Products[[#Headers],[#Data],[Product ID]:[Unit Price]],4,FALSE)</f>
        <v>44.65</v>
      </c>
      <c r="R529" s="14">
        <f>VLOOKUP(Sales[[#This Row],[Product ID]],Products[[#Headers],[#Data]],5,FALSE)</f>
        <v>21</v>
      </c>
      <c r="S529" s="13">
        <f>Sales[[#This Row],[Quantity]]*Sales[[#This Row],[Unit Price]]</f>
        <v>580.44999999999993</v>
      </c>
      <c r="T529" s="14">
        <f>Sales[[#This Row],[Quantity]]*Sales[[#This Row],[Unit Cost]]</f>
        <v>273</v>
      </c>
      <c r="U529" s="13">
        <f>Sales[[#This Row],[Total Sales]]-Sales[[#This Row],[Total Cost]]</f>
        <v>307.44999999999993</v>
      </c>
    </row>
    <row r="530" spans="1:21" x14ac:dyDescent="0.25">
      <c r="A530" t="s">
        <v>538</v>
      </c>
      <c r="B530" s="2">
        <v>44263</v>
      </c>
      <c r="C530" s="2" t="str">
        <f t="shared" si="16"/>
        <v>Monday</v>
      </c>
      <c r="D530" s="2" t="str">
        <f t="shared" si="17"/>
        <v>March</v>
      </c>
      <c r="E530" s="3">
        <v>7.000586261226649E-2</v>
      </c>
      <c r="F530" t="s">
        <v>2121</v>
      </c>
      <c r="G530" t="s">
        <v>2333</v>
      </c>
      <c r="H530" t="s">
        <v>1010</v>
      </c>
      <c r="I530" s="1" t="s">
        <v>2466</v>
      </c>
      <c r="J530" s="1" t="s">
        <v>2467</v>
      </c>
      <c r="K530" s="1" t="s">
        <v>2448</v>
      </c>
      <c r="L530" s="1" t="s">
        <v>1012</v>
      </c>
      <c r="M530">
        <v>12577</v>
      </c>
      <c r="N530">
        <v>84</v>
      </c>
      <c r="O530" s="1" t="str">
        <f>VLOOKUP(Sales[[#This Row],[Product ID]],Products[[#Headers],[#Data],[Product ID]:[Product Name]],2,FALSE)</f>
        <v>Adtran 1202752G1</v>
      </c>
      <c r="P530" s="1" t="str">
        <f>VLOOKUP(Sales[[#This Row],[Product ID]],Products[[#Headers],[#Data],[Product ID]:[Category]],3,)</f>
        <v>Technology</v>
      </c>
      <c r="Q530" s="13">
        <f>VLOOKUP(Sales[[#This Row],[Product ID]],Products[[#Headers],[#Data],[Product ID]:[Unit Price]],4,FALSE)</f>
        <v>12.78</v>
      </c>
      <c r="R530" s="14">
        <f>VLOOKUP(Sales[[#This Row],[Product ID]],Products[[#Headers],[#Data]],5,FALSE)</f>
        <v>9</v>
      </c>
      <c r="S530" s="13">
        <f>Sales[[#This Row],[Quantity]]*Sales[[#This Row],[Unit Price]]</f>
        <v>1073.52</v>
      </c>
      <c r="T530" s="14">
        <f>Sales[[#This Row],[Quantity]]*Sales[[#This Row],[Unit Cost]]</f>
        <v>756</v>
      </c>
      <c r="U530" s="13">
        <f>Sales[[#This Row],[Total Sales]]-Sales[[#This Row],[Total Cost]]</f>
        <v>317.52</v>
      </c>
    </row>
    <row r="531" spans="1:21" x14ac:dyDescent="0.25">
      <c r="A531" t="s">
        <v>539</v>
      </c>
      <c r="B531" s="2">
        <v>44167</v>
      </c>
      <c r="C531" s="2" t="str">
        <f t="shared" si="16"/>
        <v>Wednesday</v>
      </c>
      <c r="D531" s="2" t="str">
        <f t="shared" si="17"/>
        <v>December</v>
      </c>
      <c r="E531" s="3">
        <v>0.73878032346006717</v>
      </c>
      <c r="F531" t="s">
        <v>2075</v>
      </c>
      <c r="G531" t="s">
        <v>2287</v>
      </c>
      <c r="H531" t="s">
        <v>1010</v>
      </c>
      <c r="I531" s="1" t="s">
        <v>2466</v>
      </c>
      <c r="J531" s="1" t="s">
        <v>2467</v>
      </c>
      <c r="K531" s="1" t="s">
        <v>2448</v>
      </c>
      <c r="L531" s="1" t="s">
        <v>1012</v>
      </c>
      <c r="M531">
        <v>12947</v>
      </c>
      <c r="N531">
        <v>14</v>
      </c>
      <c r="O531" s="1" t="str">
        <f>VLOOKUP(Sales[[#This Row],[Product ID]],Products[[#Headers],[#Data],[Product ID]:[Product Name]],2,FALSE)</f>
        <v>Avery 516</v>
      </c>
      <c r="P531" s="1" t="str">
        <f>VLOOKUP(Sales[[#This Row],[Product ID]],Products[[#Headers],[#Data],[Product ID]:[Category]],3,)</f>
        <v>Office Supplies</v>
      </c>
      <c r="Q531" s="13">
        <f>VLOOKUP(Sales[[#This Row],[Product ID]],Products[[#Headers],[#Data],[Product ID]:[Unit Price]],4,FALSE)</f>
        <v>95.15</v>
      </c>
      <c r="R531" s="14">
        <f>VLOOKUP(Sales[[#This Row],[Product ID]],Products[[#Headers],[#Data]],5,FALSE)</f>
        <v>53</v>
      </c>
      <c r="S531" s="13">
        <f>Sales[[#This Row],[Quantity]]*Sales[[#This Row],[Unit Price]]</f>
        <v>1332.1000000000001</v>
      </c>
      <c r="T531" s="14">
        <f>Sales[[#This Row],[Quantity]]*Sales[[#This Row],[Unit Cost]]</f>
        <v>742</v>
      </c>
      <c r="U531" s="13">
        <f>Sales[[#This Row],[Total Sales]]-Sales[[#This Row],[Total Cost]]</f>
        <v>590.10000000000014</v>
      </c>
    </row>
    <row r="532" spans="1:21" x14ac:dyDescent="0.25">
      <c r="A532" t="s">
        <v>540</v>
      </c>
      <c r="B532" s="2">
        <v>44362</v>
      </c>
      <c r="C532" s="2" t="str">
        <f t="shared" si="16"/>
        <v>Tuesday</v>
      </c>
      <c r="D532" s="2" t="str">
        <f t="shared" si="17"/>
        <v>June</v>
      </c>
      <c r="E532" s="3">
        <v>0.39698773520853292</v>
      </c>
      <c r="F532" t="s">
        <v>2104</v>
      </c>
      <c r="G532" t="s">
        <v>2316</v>
      </c>
      <c r="H532" t="s">
        <v>1011</v>
      </c>
      <c r="I532" s="1" t="s">
        <v>2466</v>
      </c>
      <c r="J532" s="1" t="s">
        <v>2467</v>
      </c>
      <c r="K532" s="1" t="s">
        <v>2448</v>
      </c>
      <c r="L532" s="1" t="s">
        <v>1012</v>
      </c>
      <c r="M532">
        <v>12463</v>
      </c>
      <c r="N532">
        <v>35</v>
      </c>
      <c r="O532" s="1" t="str">
        <f>VLOOKUP(Sales[[#This Row],[Product ID]],Products[[#Headers],[#Data],[Product ID]:[Product Name]],2,FALSE)</f>
        <v>Xerox 1999</v>
      </c>
      <c r="P532" s="1" t="str">
        <f>VLOOKUP(Sales[[#This Row],[Product ID]],Products[[#Headers],[#Data],[Product ID]:[Category]],3,)</f>
        <v>Office Supplies</v>
      </c>
      <c r="Q532" s="13">
        <f>VLOOKUP(Sales[[#This Row],[Product ID]],Products[[#Headers],[#Data],[Product ID]:[Unit Price]],4,FALSE)</f>
        <v>36.36</v>
      </c>
      <c r="R532" s="14">
        <f>VLOOKUP(Sales[[#This Row],[Product ID]],Products[[#Headers],[#Data]],5,FALSE)</f>
        <v>23</v>
      </c>
      <c r="S532" s="13">
        <f>Sales[[#This Row],[Quantity]]*Sales[[#This Row],[Unit Price]]</f>
        <v>1272.5999999999999</v>
      </c>
      <c r="T532" s="14">
        <f>Sales[[#This Row],[Quantity]]*Sales[[#This Row],[Unit Cost]]</f>
        <v>805</v>
      </c>
      <c r="U532" s="13">
        <f>Sales[[#This Row],[Total Sales]]-Sales[[#This Row],[Total Cost]]</f>
        <v>467.59999999999991</v>
      </c>
    </row>
    <row r="533" spans="1:21" x14ac:dyDescent="0.25">
      <c r="A533" t="s">
        <v>541</v>
      </c>
      <c r="B533" s="2">
        <v>44114</v>
      </c>
      <c r="C533" s="2" t="str">
        <f t="shared" si="16"/>
        <v>Saturday</v>
      </c>
      <c r="D533" s="2" t="str">
        <f t="shared" si="17"/>
        <v>October</v>
      </c>
      <c r="E533" s="3">
        <v>0.36626444998381424</v>
      </c>
      <c r="F533" t="s">
        <v>2207</v>
      </c>
      <c r="G533" t="s">
        <v>2419</v>
      </c>
      <c r="H533" t="s">
        <v>1011</v>
      </c>
      <c r="I533" s="1" t="s">
        <v>2466</v>
      </c>
      <c r="J533" s="1" t="s">
        <v>2467</v>
      </c>
      <c r="K533" s="1" t="s">
        <v>2448</v>
      </c>
      <c r="L533" s="1" t="s">
        <v>1012</v>
      </c>
      <c r="M533">
        <v>12281</v>
      </c>
      <c r="N533">
        <v>77</v>
      </c>
      <c r="O533" s="1" t="str">
        <f>VLOOKUP(Sales[[#This Row],[Product ID]],Products[[#Headers],[#Data],[Product ID]:[Product Name]],2,FALSE)</f>
        <v>Lovavatol Azelavarix</v>
      </c>
      <c r="P533" s="1" t="str">
        <f>VLOOKUP(Sales[[#This Row],[Product ID]],Products[[#Headers],[#Data],[Product ID]:[Category]],3,)</f>
        <v>Mood Stabilizers</v>
      </c>
      <c r="Q533" s="13">
        <f>VLOOKUP(Sales[[#This Row],[Product ID]],Products[[#Headers],[#Data],[Product ID]:[Unit Price]],4,FALSE)</f>
        <v>66.14</v>
      </c>
      <c r="R533" s="14">
        <f>VLOOKUP(Sales[[#This Row],[Product ID]],Products[[#Headers],[#Data]],5,FALSE)</f>
        <v>57</v>
      </c>
      <c r="S533" s="13">
        <f>Sales[[#This Row],[Quantity]]*Sales[[#This Row],[Unit Price]]</f>
        <v>5092.78</v>
      </c>
      <c r="T533" s="14">
        <f>Sales[[#This Row],[Quantity]]*Sales[[#This Row],[Unit Cost]]</f>
        <v>4389</v>
      </c>
      <c r="U533" s="13">
        <f>Sales[[#This Row],[Total Sales]]-Sales[[#This Row],[Total Cost]]</f>
        <v>703.77999999999975</v>
      </c>
    </row>
    <row r="534" spans="1:21" x14ac:dyDescent="0.25">
      <c r="A534" t="s">
        <v>542</v>
      </c>
      <c r="B534" s="2">
        <v>44145</v>
      </c>
      <c r="C534" s="2" t="str">
        <f t="shared" si="16"/>
        <v>Tuesday</v>
      </c>
      <c r="D534" s="2" t="str">
        <f t="shared" si="17"/>
        <v>November</v>
      </c>
      <c r="E534" s="3">
        <v>5.6781333976527404E-2</v>
      </c>
      <c r="F534" t="s">
        <v>2065</v>
      </c>
      <c r="G534" t="s">
        <v>2277</v>
      </c>
      <c r="H534" t="s">
        <v>1010</v>
      </c>
      <c r="I534" s="1" t="s">
        <v>2469</v>
      </c>
      <c r="J534" s="1" t="s">
        <v>2458</v>
      </c>
      <c r="K534" s="1" t="s">
        <v>2448</v>
      </c>
      <c r="L534" s="1" t="s">
        <v>1012</v>
      </c>
      <c r="M534">
        <v>12410</v>
      </c>
      <c r="N534">
        <v>96</v>
      </c>
      <c r="O534" s="1" t="str">
        <f>VLOOKUP(Sales[[#This Row],[Product ID]],Products[[#Headers],[#Data],[Product ID]:[Product Name]],2,FALSE)</f>
        <v>#10-4 1/8" x 9 1/2" Premium Diagonal Seam Envelopes</v>
      </c>
      <c r="P534" s="1" t="str">
        <f>VLOOKUP(Sales[[#This Row],[Product ID]],Products[[#Headers],[#Data],[Product ID]:[Category]],3,)</f>
        <v>Office Supplies</v>
      </c>
      <c r="Q534" s="13">
        <f>VLOOKUP(Sales[[#This Row],[Product ID]],Products[[#Headers],[#Data],[Product ID]:[Unit Price]],4,FALSE)</f>
        <v>21.82</v>
      </c>
      <c r="R534" s="14">
        <f>VLOOKUP(Sales[[#This Row],[Product ID]],Products[[#Headers],[#Data]],5,FALSE)</f>
        <v>9</v>
      </c>
      <c r="S534" s="13">
        <f>Sales[[#This Row],[Quantity]]*Sales[[#This Row],[Unit Price]]</f>
        <v>2094.7200000000003</v>
      </c>
      <c r="T534" s="14">
        <f>Sales[[#This Row],[Quantity]]*Sales[[#This Row],[Unit Cost]]</f>
        <v>864</v>
      </c>
      <c r="U534" s="13">
        <f>Sales[[#This Row],[Total Sales]]-Sales[[#This Row],[Total Cost]]</f>
        <v>1230.7200000000003</v>
      </c>
    </row>
    <row r="535" spans="1:21" x14ac:dyDescent="0.25">
      <c r="A535" t="s">
        <v>543</v>
      </c>
      <c r="B535" s="2">
        <v>44086</v>
      </c>
      <c r="C535" s="2" t="str">
        <f t="shared" si="16"/>
        <v>Saturday</v>
      </c>
      <c r="D535" s="2" t="str">
        <f t="shared" si="17"/>
        <v>September</v>
      </c>
      <c r="E535" s="3">
        <v>0.93088482312090792</v>
      </c>
      <c r="F535" t="s">
        <v>2107</v>
      </c>
      <c r="G535" t="s">
        <v>2319</v>
      </c>
      <c r="H535" t="s">
        <v>1010</v>
      </c>
      <c r="I535" s="1" t="s">
        <v>2470</v>
      </c>
      <c r="J535" s="1" t="s">
        <v>2458</v>
      </c>
      <c r="K535" s="1" t="s">
        <v>2448</v>
      </c>
      <c r="L535" s="1" t="s">
        <v>1012</v>
      </c>
      <c r="M535">
        <v>12723</v>
      </c>
      <c r="N535">
        <v>85</v>
      </c>
      <c r="O535" s="1" t="str">
        <f>VLOOKUP(Sales[[#This Row],[Product ID]],Products[[#Headers],[#Data],[Product ID]:[Product Name]],2,FALSE)</f>
        <v>Canon PC1080F Personal Copier</v>
      </c>
      <c r="P535" s="1" t="str">
        <f>VLOOKUP(Sales[[#This Row],[Product ID]],Products[[#Headers],[#Data],[Product ID]:[Category]],3,)</f>
        <v>Technology</v>
      </c>
      <c r="Q535" s="13">
        <f>VLOOKUP(Sales[[#This Row],[Product ID]],Products[[#Headers],[#Data],[Product ID]:[Unit Price]],4,FALSE)</f>
        <v>14.62</v>
      </c>
      <c r="R535" s="14">
        <f>VLOOKUP(Sales[[#This Row],[Product ID]],Products[[#Headers],[#Data]],5,FALSE)</f>
        <v>9</v>
      </c>
      <c r="S535" s="13">
        <f>Sales[[#This Row],[Quantity]]*Sales[[#This Row],[Unit Price]]</f>
        <v>1242.7</v>
      </c>
      <c r="T535" s="14">
        <f>Sales[[#This Row],[Quantity]]*Sales[[#This Row],[Unit Cost]]</f>
        <v>765</v>
      </c>
      <c r="U535" s="13">
        <f>Sales[[#This Row],[Total Sales]]-Sales[[#This Row],[Total Cost]]</f>
        <v>477.70000000000005</v>
      </c>
    </row>
    <row r="536" spans="1:21" x14ac:dyDescent="0.25">
      <c r="A536" t="s">
        <v>544</v>
      </c>
      <c r="B536" s="2">
        <v>44232</v>
      </c>
      <c r="C536" s="2" t="str">
        <f t="shared" si="16"/>
        <v>Friday</v>
      </c>
      <c r="D536" s="2" t="str">
        <f t="shared" si="17"/>
        <v>February</v>
      </c>
      <c r="E536" s="3">
        <v>0.31080146702519407</v>
      </c>
      <c r="F536" t="s">
        <v>2046</v>
      </c>
      <c r="G536" t="s">
        <v>2258</v>
      </c>
      <c r="H536" t="s">
        <v>1011</v>
      </c>
      <c r="I536" s="1" t="s">
        <v>2470</v>
      </c>
      <c r="J536" s="1" t="s">
        <v>2458</v>
      </c>
      <c r="K536" s="1" t="s">
        <v>2448</v>
      </c>
      <c r="L536" s="1" t="s">
        <v>1014</v>
      </c>
      <c r="M536">
        <v>12332</v>
      </c>
      <c r="N536">
        <v>25</v>
      </c>
      <c r="O536" s="1" t="str">
        <f>VLOOKUP(Sales[[#This Row],[Product ID]],Products[[#Headers],[#Data],[Product ID]:[Product Name]],2,FALSE)</f>
        <v>Sodinel Olofribrate</v>
      </c>
      <c r="P536" s="1" t="str">
        <f>VLOOKUP(Sales[[#This Row],[Product ID]],Products[[#Headers],[#Data],[Product ID]:[Category]],3,)</f>
        <v>Antimalarial</v>
      </c>
      <c r="Q536" s="13">
        <f>VLOOKUP(Sales[[#This Row],[Product ID]],Products[[#Headers],[#Data],[Product ID]:[Unit Price]],4,FALSE)</f>
        <v>41.5</v>
      </c>
      <c r="R536" s="14">
        <f>VLOOKUP(Sales[[#This Row],[Product ID]],Products[[#Headers],[#Data]],5,FALSE)</f>
        <v>36</v>
      </c>
      <c r="S536" s="13">
        <f>Sales[[#This Row],[Quantity]]*Sales[[#This Row],[Unit Price]]</f>
        <v>1037.5</v>
      </c>
      <c r="T536" s="14">
        <f>Sales[[#This Row],[Quantity]]*Sales[[#This Row],[Unit Cost]]</f>
        <v>900</v>
      </c>
      <c r="U536" s="13">
        <f>Sales[[#This Row],[Total Sales]]-Sales[[#This Row],[Total Cost]]</f>
        <v>137.5</v>
      </c>
    </row>
    <row r="537" spans="1:21" x14ac:dyDescent="0.25">
      <c r="A537" t="s">
        <v>545</v>
      </c>
      <c r="B537" s="2">
        <v>44026</v>
      </c>
      <c r="C537" s="2" t="str">
        <f t="shared" si="16"/>
        <v>Tuesday</v>
      </c>
      <c r="D537" s="2" t="str">
        <f t="shared" si="17"/>
        <v>July</v>
      </c>
      <c r="E537" s="3">
        <v>0.60112617645423849</v>
      </c>
      <c r="F537" t="s">
        <v>2115</v>
      </c>
      <c r="G537" t="s">
        <v>2327</v>
      </c>
      <c r="H537" t="s">
        <v>1011</v>
      </c>
      <c r="I537" s="1" t="s">
        <v>2469</v>
      </c>
      <c r="J537" s="1" t="s">
        <v>2458</v>
      </c>
      <c r="K537" s="1" t="s">
        <v>2448</v>
      </c>
      <c r="L537" s="1" t="s">
        <v>1013</v>
      </c>
      <c r="M537">
        <v>12341</v>
      </c>
      <c r="N537">
        <v>16</v>
      </c>
      <c r="O537" s="1" t="str">
        <f>VLOOKUP(Sales[[#This Row],[Product ID]],Products[[#Headers],[#Data],[Product ID]:[Product Name]],2,FALSE)</f>
        <v>Symdocet</v>
      </c>
      <c r="P537" s="1" t="str">
        <f>VLOOKUP(Sales[[#This Row],[Product ID]],Products[[#Headers],[#Data],[Product ID]:[Category]],3,)</f>
        <v>Antipiretics</v>
      </c>
      <c r="Q537" s="13">
        <f>VLOOKUP(Sales[[#This Row],[Product ID]],Products[[#Headers],[#Data],[Product ID]:[Unit Price]],4,FALSE)</f>
        <v>28.53</v>
      </c>
      <c r="R537" s="14">
        <f>VLOOKUP(Sales[[#This Row],[Product ID]],Products[[#Headers],[#Data]],5,FALSE)</f>
        <v>27</v>
      </c>
      <c r="S537" s="13">
        <f>Sales[[#This Row],[Quantity]]*Sales[[#This Row],[Unit Price]]</f>
        <v>456.48</v>
      </c>
      <c r="T537" s="14">
        <f>Sales[[#This Row],[Quantity]]*Sales[[#This Row],[Unit Cost]]</f>
        <v>432</v>
      </c>
      <c r="U537" s="13">
        <f>Sales[[#This Row],[Total Sales]]-Sales[[#This Row],[Total Cost]]</f>
        <v>24.480000000000018</v>
      </c>
    </row>
    <row r="538" spans="1:21" x14ac:dyDescent="0.25">
      <c r="A538" t="s">
        <v>546</v>
      </c>
      <c r="B538" s="2">
        <v>44045</v>
      </c>
      <c r="C538" s="2" t="str">
        <f t="shared" si="16"/>
        <v>Sunday</v>
      </c>
      <c r="D538" s="2" t="str">
        <f t="shared" si="17"/>
        <v>August</v>
      </c>
      <c r="E538" s="3">
        <v>0.7592944076968926</v>
      </c>
      <c r="F538" t="s">
        <v>2199</v>
      </c>
      <c r="G538" t="s">
        <v>2411</v>
      </c>
      <c r="H538" t="s">
        <v>1011</v>
      </c>
      <c r="I538" s="1" t="s">
        <v>2469</v>
      </c>
      <c r="J538" s="1" t="s">
        <v>2458</v>
      </c>
      <c r="K538" s="1" t="s">
        <v>2448</v>
      </c>
      <c r="L538" s="1" t="s">
        <v>1013</v>
      </c>
      <c r="M538">
        <v>12713</v>
      </c>
      <c r="N538">
        <v>74</v>
      </c>
      <c r="O538" s="1" t="str">
        <f>VLOOKUP(Sales[[#This Row],[Product ID]],Products[[#Headers],[#Data],[Product ID]:[Product Name]],2,FALSE)</f>
        <v>Southworth Structures Collection</v>
      </c>
      <c r="P538" s="1" t="str">
        <f>VLOOKUP(Sales[[#This Row],[Product ID]],Products[[#Headers],[#Data],[Product ID]:[Category]],3,)</f>
        <v>Office Supplies</v>
      </c>
      <c r="Q538" s="13">
        <f>VLOOKUP(Sales[[#This Row],[Product ID]],Products[[#Headers],[#Data],[Product ID]:[Unit Price]],4,FALSE)</f>
        <v>69.510000000000005</v>
      </c>
      <c r="R538" s="14">
        <f>VLOOKUP(Sales[[#This Row],[Product ID]],Products[[#Headers],[#Data]],5,FALSE)</f>
        <v>61</v>
      </c>
      <c r="S538" s="13">
        <f>Sales[[#This Row],[Quantity]]*Sales[[#This Row],[Unit Price]]</f>
        <v>5143.7400000000007</v>
      </c>
      <c r="T538" s="14">
        <f>Sales[[#This Row],[Quantity]]*Sales[[#This Row],[Unit Cost]]</f>
        <v>4514</v>
      </c>
      <c r="U538" s="13">
        <f>Sales[[#This Row],[Total Sales]]-Sales[[#This Row],[Total Cost]]</f>
        <v>629.74000000000069</v>
      </c>
    </row>
    <row r="539" spans="1:21" x14ac:dyDescent="0.25">
      <c r="A539" t="s">
        <v>547</v>
      </c>
      <c r="B539" s="2">
        <v>44292</v>
      </c>
      <c r="C539" s="2" t="str">
        <f t="shared" si="16"/>
        <v>Tuesday</v>
      </c>
      <c r="D539" s="2" t="str">
        <f t="shared" si="17"/>
        <v>April</v>
      </c>
      <c r="E539" s="3">
        <v>0.40499153261657217</v>
      </c>
      <c r="F539" t="s">
        <v>2101</v>
      </c>
      <c r="G539" t="s">
        <v>2313</v>
      </c>
      <c r="H539" t="s">
        <v>1011</v>
      </c>
      <c r="I539" s="1" t="s">
        <v>2469</v>
      </c>
      <c r="J539" s="1" t="s">
        <v>2458</v>
      </c>
      <c r="K539" s="1" t="s">
        <v>2448</v>
      </c>
      <c r="L539" s="1" t="s">
        <v>1014</v>
      </c>
      <c r="M539">
        <v>12435</v>
      </c>
      <c r="N539">
        <v>71</v>
      </c>
      <c r="O539" s="1" t="str">
        <f>VLOOKUP(Sales[[#This Row],[Product ID]],Products[[#Headers],[#Data],[Product ID]:[Product Name]],2,FALSE)</f>
        <v>Acco PRESSTEX Data Binder with Storage Hooks, Dark Blue, 14 7/8" X 11"</v>
      </c>
      <c r="P539" s="1" t="str">
        <f>VLOOKUP(Sales[[#This Row],[Product ID]],Products[[#Headers],[#Data],[Product ID]:[Category]],3,)</f>
        <v>Office Supplies</v>
      </c>
      <c r="Q539" s="13">
        <f>VLOOKUP(Sales[[#This Row],[Product ID]],Products[[#Headers],[#Data],[Product ID]:[Unit Price]],4,FALSE)</f>
        <v>39.01</v>
      </c>
      <c r="R539" s="14">
        <f>VLOOKUP(Sales[[#This Row],[Product ID]],Products[[#Headers],[#Data]],5,FALSE)</f>
        <v>25</v>
      </c>
      <c r="S539" s="13">
        <f>Sales[[#This Row],[Quantity]]*Sales[[#This Row],[Unit Price]]</f>
        <v>2769.71</v>
      </c>
      <c r="T539" s="14">
        <f>Sales[[#This Row],[Quantity]]*Sales[[#This Row],[Unit Cost]]</f>
        <v>1775</v>
      </c>
      <c r="U539" s="13">
        <f>Sales[[#This Row],[Total Sales]]-Sales[[#This Row],[Total Cost]]</f>
        <v>994.71</v>
      </c>
    </row>
    <row r="540" spans="1:21" x14ac:dyDescent="0.25">
      <c r="A540" t="s">
        <v>548</v>
      </c>
      <c r="B540" s="2">
        <v>44227</v>
      </c>
      <c r="C540" s="2" t="str">
        <f t="shared" si="16"/>
        <v>Sunday</v>
      </c>
      <c r="D540" s="2" t="str">
        <f t="shared" si="17"/>
        <v>January</v>
      </c>
      <c r="E540" s="3">
        <v>0.48028740234108802</v>
      </c>
      <c r="F540" t="s">
        <v>2171</v>
      </c>
      <c r="G540" t="s">
        <v>2383</v>
      </c>
      <c r="H540" t="s">
        <v>1011</v>
      </c>
      <c r="I540" s="1" t="s">
        <v>2469</v>
      </c>
      <c r="J540" s="1" t="s">
        <v>2458</v>
      </c>
      <c r="K540" s="1" t="s">
        <v>2448</v>
      </c>
      <c r="L540" s="1" t="s">
        <v>1014</v>
      </c>
      <c r="M540">
        <v>12714</v>
      </c>
      <c r="N540">
        <v>18</v>
      </c>
      <c r="O540" s="1" t="str">
        <f>VLOOKUP(Sales[[#This Row],[Product ID]],Products[[#Headers],[#Data],[Product ID]:[Product Name]],2,FALSE)</f>
        <v>Square Ring Data Binders, Rigid 75 Pt. Covers, 11" x 14-7/8"</v>
      </c>
      <c r="P540" s="1" t="str">
        <f>VLOOKUP(Sales[[#This Row],[Product ID]],Products[[#Headers],[#Data],[Product ID]:[Category]],3,)</f>
        <v>Office Supplies</v>
      </c>
      <c r="Q540" s="13">
        <f>VLOOKUP(Sales[[#This Row],[Product ID]],Products[[#Headers],[#Data],[Product ID]:[Unit Price]],4,FALSE)</f>
        <v>27.22</v>
      </c>
      <c r="R540" s="14">
        <f>VLOOKUP(Sales[[#This Row],[Product ID]],Products[[#Headers],[#Data]],5,FALSE)</f>
        <v>9</v>
      </c>
      <c r="S540" s="13">
        <f>Sales[[#This Row],[Quantity]]*Sales[[#This Row],[Unit Price]]</f>
        <v>489.96</v>
      </c>
      <c r="T540" s="14">
        <f>Sales[[#This Row],[Quantity]]*Sales[[#This Row],[Unit Cost]]</f>
        <v>162</v>
      </c>
      <c r="U540" s="13">
        <f>Sales[[#This Row],[Total Sales]]-Sales[[#This Row],[Total Cost]]</f>
        <v>327.96</v>
      </c>
    </row>
    <row r="541" spans="1:21" x14ac:dyDescent="0.25">
      <c r="A541" t="s">
        <v>549</v>
      </c>
      <c r="B541" s="2">
        <v>44279</v>
      </c>
      <c r="C541" s="2" t="str">
        <f t="shared" si="16"/>
        <v>Wednesday</v>
      </c>
      <c r="D541" s="2" t="str">
        <f t="shared" si="17"/>
        <v>March</v>
      </c>
      <c r="E541" s="3">
        <v>0.4968755535391004</v>
      </c>
      <c r="F541" t="s">
        <v>2081</v>
      </c>
      <c r="G541" t="s">
        <v>2293</v>
      </c>
      <c r="H541" t="s">
        <v>1011</v>
      </c>
      <c r="I541" s="1" t="s">
        <v>2471</v>
      </c>
      <c r="J541" s="1" t="s">
        <v>2472</v>
      </c>
      <c r="K541" s="1" t="s">
        <v>2448</v>
      </c>
      <c r="L541" s="1" t="s">
        <v>1014</v>
      </c>
      <c r="M541">
        <v>12964</v>
      </c>
      <c r="N541">
        <v>63</v>
      </c>
      <c r="O541" s="1" t="str">
        <f>VLOOKUP(Sales[[#This Row],[Product ID]],Products[[#Headers],[#Data],[Product ID]:[Product Name]],2,FALSE)</f>
        <v>Logitech Wireless Performance Mouse MX for PC and Mac</v>
      </c>
      <c r="P541" s="1" t="str">
        <f>VLOOKUP(Sales[[#This Row],[Product ID]],Products[[#Headers],[#Data],[Product ID]:[Category]],3,)</f>
        <v>Technology</v>
      </c>
      <c r="Q541" s="13">
        <f>VLOOKUP(Sales[[#This Row],[Product ID]],Products[[#Headers],[#Data],[Product ID]:[Unit Price]],4,FALSE)</f>
        <v>10.56</v>
      </c>
      <c r="R541" s="14">
        <f>VLOOKUP(Sales[[#This Row],[Product ID]],Products[[#Headers],[#Data]],5,FALSE)</f>
        <v>9</v>
      </c>
      <c r="S541" s="13">
        <f>Sales[[#This Row],[Quantity]]*Sales[[#This Row],[Unit Price]]</f>
        <v>665.28000000000009</v>
      </c>
      <c r="T541" s="14">
        <f>Sales[[#This Row],[Quantity]]*Sales[[#This Row],[Unit Cost]]</f>
        <v>567</v>
      </c>
      <c r="U541" s="13">
        <f>Sales[[#This Row],[Total Sales]]-Sales[[#This Row],[Total Cost]]</f>
        <v>98.280000000000086</v>
      </c>
    </row>
    <row r="542" spans="1:21" x14ac:dyDescent="0.25">
      <c r="A542" t="s">
        <v>550</v>
      </c>
      <c r="B542" s="2">
        <v>44301</v>
      </c>
      <c r="C542" s="2" t="str">
        <f t="shared" si="16"/>
        <v>Thursday</v>
      </c>
      <c r="D542" s="2" t="str">
        <f t="shared" si="17"/>
        <v>April</v>
      </c>
      <c r="E542" s="3">
        <v>0.22790348112315229</v>
      </c>
      <c r="F542" t="s">
        <v>2154</v>
      </c>
      <c r="G542" t="s">
        <v>2366</v>
      </c>
      <c r="H542" t="s">
        <v>1010</v>
      </c>
      <c r="I542" s="1" t="s">
        <v>2449</v>
      </c>
      <c r="J542" s="1" t="s">
        <v>2450</v>
      </c>
      <c r="K542" s="1" t="s">
        <v>2448</v>
      </c>
      <c r="L542" s="1" t="s">
        <v>1014</v>
      </c>
      <c r="M542">
        <v>12563</v>
      </c>
      <c r="N542">
        <v>13</v>
      </c>
      <c r="O542" s="1" t="str">
        <f>VLOOKUP(Sales[[#This Row],[Product ID]],Products[[#Headers],[#Data],[Product ID]:[Product Name]],2,FALSE)</f>
        <v>BoxOffice By Design Rectangular and Half-Moon Meeting Room Tables</v>
      </c>
      <c r="P542" s="1" t="str">
        <f>VLOOKUP(Sales[[#This Row],[Product ID]],Products[[#Headers],[#Data],[Product ID]:[Category]],3,)</f>
        <v>Furniture</v>
      </c>
      <c r="Q542" s="13">
        <f>VLOOKUP(Sales[[#This Row],[Product ID]],Products[[#Headers],[#Data],[Product ID]:[Unit Price]],4,FALSE)</f>
        <v>90.65</v>
      </c>
      <c r="R542" s="14">
        <f>VLOOKUP(Sales[[#This Row],[Product ID]],Products[[#Headers],[#Data]],5,FALSE)</f>
        <v>63</v>
      </c>
      <c r="S542" s="13">
        <f>Sales[[#This Row],[Quantity]]*Sales[[#This Row],[Unit Price]]</f>
        <v>1178.45</v>
      </c>
      <c r="T542" s="14">
        <f>Sales[[#This Row],[Quantity]]*Sales[[#This Row],[Unit Cost]]</f>
        <v>819</v>
      </c>
      <c r="U542" s="13">
        <f>Sales[[#This Row],[Total Sales]]-Sales[[#This Row],[Total Cost]]</f>
        <v>359.45000000000005</v>
      </c>
    </row>
    <row r="543" spans="1:21" x14ac:dyDescent="0.25">
      <c r="A543" t="s">
        <v>551</v>
      </c>
      <c r="B543" s="2">
        <v>44293</v>
      </c>
      <c r="C543" s="2" t="str">
        <f t="shared" si="16"/>
        <v>Wednesday</v>
      </c>
      <c r="D543" s="2" t="str">
        <f t="shared" si="17"/>
        <v>April</v>
      </c>
      <c r="E543" s="3">
        <v>0.1994514678372874</v>
      </c>
      <c r="F543" t="s">
        <v>2160</v>
      </c>
      <c r="G543" t="s">
        <v>2372</v>
      </c>
      <c r="H543" t="s">
        <v>1010</v>
      </c>
      <c r="I543" s="1" t="s">
        <v>2473</v>
      </c>
      <c r="J543" s="1" t="s">
        <v>2452</v>
      </c>
      <c r="K543" s="1" t="s">
        <v>2448</v>
      </c>
      <c r="L543" s="1" t="s">
        <v>1013</v>
      </c>
      <c r="M543">
        <v>12942</v>
      </c>
      <c r="N543">
        <v>84</v>
      </c>
      <c r="O543" s="1" t="str">
        <f>VLOOKUP(Sales[[#This Row],[Product ID]],Products[[#Headers],[#Data],[Product ID]:[Product Name]],2,FALSE)</f>
        <v>Howard Miller 13-1/2" Diameter Rosebrook Wall Clock</v>
      </c>
      <c r="P543" s="1" t="str">
        <f>VLOOKUP(Sales[[#This Row],[Product ID]],Products[[#Headers],[#Data],[Product ID]:[Category]],3,)</f>
        <v>Furniture</v>
      </c>
      <c r="Q543" s="13">
        <f>VLOOKUP(Sales[[#This Row],[Product ID]],Products[[#Headers],[#Data],[Product ID]:[Unit Price]],4,FALSE)</f>
        <v>17.75</v>
      </c>
      <c r="R543" s="14">
        <f>VLOOKUP(Sales[[#This Row],[Product ID]],Products[[#Headers],[#Data]],5,FALSE)</f>
        <v>10</v>
      </c>
      <c r="S543" s="13">
        <f>Sales[[#This Row],[Quantity]]*Sales[[#This Row],[Unit Price]]</f>
        <v>1491</v>
      </c>
      <c r="T543" s="14">
        <f>Sales[[#This Row],[Quantity]]*Sales[[#This Row],[Unit Cost]]</f>
        <v>840</v>
      </c>
      <c r="U543" s="13">
        <f>Sales[[#This Row],[Total Sales]]-Sales[[#This Row],[Total Cost]]</f>
        <v>651</v>
      </c>
    </row>
    <row r="544" spans="1:21" x14ac:dyDescent="0.25">
      <c r="A544" t="s">
        <v>552</v>
      </c>
      <c r="B544" s="2">
        <v>44209</v>
      </c>
      <c r="C544" s="2" t="str">
        <f t="shared" si="16"/>
        <v>Wednesday</v>
      </c>
      <c r="D544" s="2" t="str">
        <f t="shared" si="17"/>
        <v>January</v>
      </c>
      <c r="E544" s="3">
        <v>0.97751461454367927</v>
      </c>
      <c r="F544" t="s">
        <v>2059</v>
      </c>
      <c r="G544" t="s">
        <v>2271</v>
      </c>
      <c r="H544" t="s">
        <v>1011</v>
      </c>
      <c r="I544" s="1" t="s">
        <v>2474</v>
      </c>
      <c r="J544" s="1" t="s">
        <v>2475</v>
      </c>
      <c r="K544" s="1" t="s">
        <v>2448</v>
      </c>
      <c r="L544" s="1" t="s">
        <v>1013</v>
      </c>
      <c r="M544">
        <v>12692</v>
      </c>
      <c r="N544">
        <v>36</v>
      </c>
      <c r="O544" s="1" t="str">
        <f>VLOOKUP(Sales[[#This Row],[Product ID]],Products[[#Headers],[#Data],[Product ID]:[Product Name]],2,FALSE)</f>
        <v>#10 Gummed Flap White Envelopes, 100/Box</v>
      </c>
      <c r="P544" s="1" t="str">
        <f>VLOOKUP(Sales[[#This Row],[Product ID]],Products[[#Headers],[#Data],[Product ID]:[Category]],3,)</f>
        <v>Office Supplies</v>
      </c>
      <c r="Q544" s="13">
        <f>VLOOKUP(Sales[[#This Row],[Product ID]],Products[[#Headers],[#Data],[Product ID]:[Unit Price]],4,FALSE)</f>
        <v>41.66</v>
      </c>
      <c r="R544" s="14">
        <f>VLOOKUP(Sales[[#This Row],[Product ID]],Products[[#Headers],[#Data]],5,FALSE)</f>
        <v>28</v>
      </c>
      <c r="S544" s="13">
        <f>Sales[[#This Row],[Quantity]]*Sales[[#This Row],[Unit Price]]</f>
        <v>1499.7599999999998</v>
      </c>
      <c r="T544" s="14">
        <f>Sales[[#This Row],[Quantity]]*Sales[[#This Row],[Unit Cost]]</f>
        <v>1008</v>
      </c>
      <c r="U544" s="13">
        <f>Sales[[#This Row],[Total Sales]]-Sales[[#This Row],[Total Cost]]</f>
        <v>491.75999999999976</v>
      </c>
    </row>
    <row r="545" spans="1:21" x14ac:dyDescent="0.25">
      <c r="A545" t="s">
        <v>553</v>
      </c>
      <c r="B545" s="2">
        <v>44276</v>
      </c>
      <c r="C545" s="2" t="str">
        <f t="shared" si="16"/>
        <v>Sunday</v>
      </c>
      <c r="D545" s="2" t="str">
        <f t="shared" si="17"/>
        <v>March</v>
      </c>
      <c r="E545" s="3">
        <v>0.95567071051876806</v>
      </c>
      <c r="F545" t="s">
        <v>2071</v>
      </c>
      <c r="G545" t="s">
        <v>2283</v>
      </c>
      <c r="H545" t="s">
        <v>1010</v>
      </c>
      <c r="I545" s="1" t="s">
        <v>2474</v>
      </c>
      <c r="J545" s="1" t="s">
        <v>2475</v>
      </c>
      <c r="K545" s="1" t="s">
        <v>2448</v>
      </c>
      <c r="L545" s="1" t="s">
        <v>1013</v>
      </c>
      <c r="M545">
        <v>12377</v>
      </c>
      <c r="N545">
        <v>55</v>
      </c>
      <c r="O545" s="1" t="str">
        <f>VLOOKUP(Sales[[#This Row],[Product ID]],Products[[#Headers],[#Data],[Product ID]:[Product Name]],2,FALSE)</f>
        <v>Bretford CR4500 Series Slim Rectangular Table</v>
      </c>
      <c r="P545" s="1" t="str">
        <f>VLOOKUP(Sales[[#This Row],[Product ID]],Products[[#Headers],[#Data],[Product ID]:[Category]],3,)</f>
        <v>Furniture</v>
      </c>
      <c r="Q545" s="13">
        <f>VLOOKUP(Sales[[#This Row],[Product ID]],Products[[#Headers],[#Data],[Product ID]:[Unit Price]],4,FALSE)</f>
        <v>62.65</v>
      </c>
      <c r="R545" s="14">
        <f>VLOOKUP(Sales[[#This Row],[Product ID]],Products[[#Headers],[#Data]],5,FALSE)</f>
        <v>55</v>
      </c>
      <c r="S545" s="13">
        <f>Sales[[#This Row],[Quantity]]*Sales[[#This Row],[Unit Price]]</f>
        <v>3445.75</v>
      </c>
      <c r="T545" s="14">
        <f>Sales[[#This Row],[Quantity]]*Sales[[#This Row],[Unit Cost]]</f>
        <v>3025</v>
      </c>
      <c r="U545" s="13">
        <f>Sales[[#This Row],[Total Sales]]-Sales[[#This Row],[Total Cost]]</f>
        <v>420.75</v>
      </c>
    </row>
    <row r="546" spans="1:21" x14ac:dyDescent="0.25">
      <c r="A546" t="s">
        <v>554</v>
      </c>
      <c r="B546" s="2">
        <v>44020</v>
      </c>
      <c r="C546" s="2" t="str">
        <f t="shared" si="16"/>
        <v>Wednesday</v>
      </c>
      <c r="D546" s="2" t="str">
        <f t="shared" si="17"/>
        <v>July</v>
      </c>
      <c r="E546" s="3">
        <v>0.51694801686943592</v>
      </c>
      <c r="F546" t="s">
        <v>2140</v>
      </c>
      <c r="G546" t="s">
        <v>2352</v>
      </c>
      <c r="H546" t="s">
        <v>1011</v>
      </c>
      <c r="I546" s="1" t="s">
        <v>2476</v>
      </c>
      <c r="J546" s="1" t="s">
        <v>2477</v>
      </c>
      <c r="K546" s="1" t="s">
        <v>2448</v>
      </c>
      <c r="L546" s="1" t="s">
        <v>1013</v>
      </c>
      <c r="M546">
        <v>12894</v>
      </c>
      <c r="N546">
        <v>97</v>
      </c>
      <c r="O546" s="1" t="str">
        <f>VLOOKUP(Sales[[#This Row],[Product ID]],Products[[#Headers],[#Data],[Product ID]:[Product Name]],2,FALSE)</f>
        <v>Angle-D Ring Binders</v>
      </c>
      <c r="P546" s="1" t="str">
        <f>VLOOKUP(Sales[[#This Row],[Product ID]],Products[[#Headers],[#Data],[Product ID]:[Category]],3,)</f>
        <v>Office Supplies</v>
      </c>
      <c r="Q546" s="13">
        <f>VLOOKUP(Sales[[#This Row],[Product ID]],Products[[#Headers],[#Data],[Product ID]:[Unit Price]],4,FALSE)</f>
        <v>77.2</v>
      </c>
      <c r="R546" s="14">
        <f>VLOOKUP(Sales[[#This Row],[Product ID]],Products[[#Headers],[#Data]],5,FALSE)</f>
        <v>68</v>
      </c>
      <c r="S546" s="13">
        <f>Sales[[#This Row],[Quantity]]*Sales[[#This Row],[Unit Price]]</f>
        <v>7488.4000000000005</v>
      </c>
      <c r="T546" s="14">
        <f>Sales[[#This Row],[Quantity]]*Sales[[#This Row],[Unit Cost]]</f>
        <v>6596</v>
      </c>
      <c r="U546" s="13">
        <f>Sales[[#This Row],[Total Sales]]-Sales[[#This Row],[Total Cost]]</f>
        <v>892.40000000000055</v>
      </c>
    </row>
    <row r="547" spans="1:21" x14ac:dyDescent="0.25">
      <c r="A547" t="s">
        <v>555</v>
      </c>
      <c r="B547" s="2">
        <v>44214</v>
      </c>
      <c r="C547" s="2" t="str">
        <f t="shared" si="16"/>
        <v>Monday</v>
      </c>
      <c r="D547" s="2" t="str">
        <f t="shared" si="17"/>
        <v>January</v>
      </c>
      <c r="E547" s="3">
        <v>0.63592604442774869</v>
      </c>
      <c r="F547" t="s">
        <v>2111</v>
      </c>
      <c r="G547" t="s">
        <v>2323</v>
      </c>
      <c r="H547" t="s">
        <v>1010</v>
      </c>
      <c r="I547" s="1" t="s">
        <v>2478</v>
      </c>
      <c r="J547" s="1" t="s">
        <v>2479</v>
      </c>
      <c r="K547" s="1" t="s">
        <v>2448</v>
      </c>
      <c r="L547" s="1" t="s">
        <v>1013</v>
      </c>
      <c r="M547">
        <v>12841</v>
      </c>
      <c r="N547">
        <v>39</v>
      </c>
      <c r="O547" s="1" t="str">
        <f>VLOOKUP(Sales[[#This Row],[Product ID]],Products[[#Headers],[#Data],[Product ID]:[Product Name]],2,FALSE)</f>
        <v>White Business Envelopes with Contemporary Seam, Recycled White Business Envelopes</v>
      </c>
      <c r="P547" s="1" t="str">
        <f>VLOOKUP(Sales[[#This Row],[Product ID]],Products[[#Headers],[#Data],[Product ID]:[Category]],3,)</f>
        <v>Office Supplies</v>
      </c>
      <c r="Q547" s="13">
        <f>VLOOKUP(Sales[[#This Row],[Product ID]],Products[[#Headers],[#Data],[Product ID]:[Unit Price]],4,FALSE)</f>
        <v>68.98</v>
      </c>
      <c r="R547" s="14">
        <f>VLOOKUP(Sales[[#This Row],[Product ID]],Products[[#Headers],[#Data]],5,FALSE)</f>
        <v>50</v>
      </c>
      <c r="S547" s="13">
        <f>Sales[[#This Row],[Quantity]]*Sales[[#This Row],[Unit Price]]</f>
        <v>2690.2200000000003</v>
      </c>
      <c r="T547" s="14">
        <f>Sales[[#This Row],[Quantity]]*Sales[[#This Row],[Unit Cost]]</f>
        <v>1950</v>
      </c>
      <c r="U547" s="13">
        <f>Sales[[#This Row],[Total Sales]]-Sales[[#This Row],[Total Cost]]</f>
        <v>740.22000000000025</v>
      </c>
    </row>
    <row r="548" spans="1:21" x14ac:dyDescent="0.25">
      <c r="A548" t="s">
        <v>556</v>
      </c>
      <c r="B548" s="2">
        <v>44308</v>
      </c>
      <c r="C548" s="2" t="str">
        <f t="shared" si="16"/>
        <v>Thursday</v>
      </c>
      <c r="D548" s="2" t="str">
        <f t="shared" si="17"/>
        <v>April</v>
      </c>
      <c r="E548" s="3">
        <v>8.6014618197745807E-2</v>
      </c>
      <c r="F548" t="s">
        <v>2158</v>
      </c>
      <c r="G548" t="s">
        <v>2370</v>
      </c>
      <c r="H548" t="s">
        <v>1010</v>
      </c>
      <c r="I548" s="1" t="s">
        <v>2478</v>
      </c>
      <c r="J548" s="1" t="s">
        <v>2479</v>
      </c>
      <c r="K548" s="1" t="s">
        <v>2448</v>
      </c>
      <c r="L548" s="1" t="s">
        <v>1012</v>
      </c>
      <c r="M548">
        <v>12340</v>
      </c>
      <c r="N548">
        <v>29</v>
      </c>
      <c r="O548" s="1" t="str">
        <f>VLOOKUP(Sales[[#This Row],[Product ID]],Products[[#Headers],[#Data],[Product ID]:[Product Name]],2,FALSE)</f>
        <v>Symbitrim</v>
      </c>
      <c r="P548" s="1" t="str">
        <f>VLOOKUP(Sales[[#This Row],[Product ID]],Products[[#Headers],[#Data],[Product ID]:[Category]],3,)</f>
        <v>Analgesics</v>
      </c>
      <c r="Q548" s="13">
        <f>VLOOKUP(Sales[[#This Row],[Product ID]],Products[[#Headers],[#Data],[Product ID]:[Unit Price]],4,FALSE)</f>
        <v>66.650000000000006</v>
      </c>
      <c r="R548" s="14">
        <f>VLOOKUP(Sales[[#This Row],[Product ID]],Products[[#Headers],[#Data]],5,FALSE)</f>
        <v>50</v>
      </c>
      <c r="S548" s="13">
        <f>Sales[[#This Row],[Quantity]]*Sales[[#This Row],[Unit Price]]</f>
        <v>1932.8500000000001</v>
      </c>
      <c r="T548" s="14">
        <f>Sales[[#This Row],[Quantity]]*Sales[[#This Row],[Unit Cost]]</f>
        <v>1450</v>
      </c>
      <c r="U548" s="13">
        <f>Sales[[#This Row],[Total Sales]]-Sales[[#This Row],[Total Cost]]</f>
        <v>482.85000000000014</v>
      </c>
    </row>
    <row r="549" spans="1:21" x14ac:dyDescent="0.25">
      <c r="A549" t="s">
        <v>557</v>
      </c>
      <c r="B549" s="2">
        <v>44245</v>
      </c>
      <c r="C549" s="2" t="str">
        <f t="shared" si="16"/>
        <v>Thursday</v>
      </c>
      <c r="D549" s="2" t="str">
        <f t="shared" si="17"/>
        <v>February</v>
      </c>
      <c r="E549" s="3">
        <v>4.1069674556263536E-2</v>
      </c>
      <c r="F549" t="s">
        <v>2127</v>
      </c>
      <c r="G549" t="s">
        <v>2339</v>
      </c>
      <c r="H549" t="s">
        <v>1011</v>
      </c>
      <c r="I549" s="1" t="s">
        <v>2480</v>
      </c>
      <c r="J549" s="1" t="s">
        <v>2481</v>
      </c>
      <c r="K549" s="1" t="s">
        <v>2448</v>
      </c>
      <c r="L549" s="1" t="s">
        <v>1012</v>
      </c>
      <c r="M549">
        <v>12545</v>
      </c>
      <c r="N549">
        <v>53</v>
      </c>
      <c r="O549" s="1" t="str">
        <f>VLOOKUP(Sales[[#This Row],[Product ID]],Products[[#Headers],[#Data],[Product ID]:[Product Name]],2,FALSE)</f>
        <v>Tenex File Box, Personal Filing Tote with Lid, Black</v>
      </c>
      <c r="P549" s="1" t="str">
        <f>VLOOKUP(Sales[[#This Row],[Product ID]],Products[[#Headers],[#Data],[Product ID]:[Category]],3,)</f>
        <v>Office Supplies</v>
      </c>
      <c r="Q549" s="13">
        <f>VLOOKUP(Sales[[#This Row],[Product ID]],Products[[#Headers],[#Data],[Product ID]:[Unit Price]],4,FALSE)</f>
        <v>21.87</v>
      </c>
      <c r="R549" s="14">
        <f>VLOOKUP(Sales[[#This Row],[Product ID]],Products[[#Headers],[#Data]],5,FALSE)</f>
        <v>19</v>
      </c>
      <c r="S549" s="13">
        <f>Sales[[#This Row],[Quantity]]*Sales[[#This Row],[Unit Price]]</f>
        <v>1159.1100000000001</v>
      </c>
      <c r="T549" s="14">
        <f>Sales[[#This Row],[Quantity]]*Sales[[#This Row],[Unit Cost]]</f>
        <v>1007</v>
      </c>
      <c r="U549" s="13">
        <f>Sales[[#This Row],[Total Sales]]-Sales[[#This Row],[Total Cost]]</f>
        <v>152.11000000000013</v>
      </c>
    </row>
    <row r="550" spans="1:21" x14ac:dyDescent="0.25">
      <c r="A550" t="s">
        <v>558</v>
      </c>
      <c r="B550" s="2">
        <v>44265</v>
      </c>
      <c r="C550" s="2" t="str">
        <f t="shared" si="16"/>
        <v>Wednesday</v>
      </c>
      <c r="D550" s="2" t="str">
        <f t="shared" si="17"/>
        <v>March</v>
      </c>
      <c r="E550" s="3">
        <v>0.42824367604435365</v>
      </c>
      <c r="F550" t="s">
        <v>2107</v>
      </c>
      <c r="G550" t="s">
        <v>2319</v>
      </c>
      <c r="H550" t="s">
        <v>1010</v>
      </c>
      <c r="I550" s="1" t="s">
        <v>2480</v>
      </c>
      <c r="J550" s="1" t="s">
        <v>2481</v>
      </c>
      <c r="K550" s="1" t="s">
        <v>2448</v>
      </c>
      <c r="L550" s="1" t="s">
        <v>1012</v>
      </c>
      <c r="M550">
        <v>12200</v>
      </c>
      <c r="N550">
        <v>64</v>
      </c>
      <c r="O550" s="1" t="str">
        <f>VLOOKUP(Sales[[#This Row],[Product ID]],Products[[#Headers],[#Data],[Product ID]:[Product Name]],2,FALSE)</f>
        <v>Cephovelam</v>
      </c>
      <c r="P550" s="1" t="str">
        <f>VLOOKUP(Sales[[#This Row],[Product ID]],Products[[#Headers],[#Data],[Product ID]:[Category]],3,)</f>
        <v>Mood Stabilizers</v>
      </c>
      <c r="Q550" s="13">
        <f>VLOOKUP(Sales[[#This Row],[Product ID]],Products[[#Headers],[#Data],[Product ID]:[Unit Price]],4,FALSE)</f>
        <v>33.47</v>
      </c>
      <c r="R550" s="14">
        <f>VLOOKUP(Sales[[#This Row],[Product ID]],Products[[#Headers],[#Data]],5,FALSE)</f>
        <v>24</v>
      </c>
      <c r="S550" s="13">
        <f>Sales[[#This Row],[Quantity]]*Sales[[#This Row],[Unit Price]]</f>
        <v>2142.08</v>
      </c>
      <c r="T550" s="14">
        <f>Sales[[#This Row],[Quantity]]*Sales[[#This Row],[Unit Cost]]</f>
        <v>1536</v>
      </c>
      <c r="U550" s="13">
        <f>Sales[[#This Row],[Total Sales]]-Sales[[#This Row],[Total Cost]]</f>
        <v>606.07999999999993</v>
      </c>
    </row>
    <row r="551" spans="1:21" x14ac:dyDescent="0.25">
      <c r="A551" t="s">
        <v>559</v>
      </c>
      <c r="B551" s="2">
        <v>44120</v>
      </c>
      <c r="C551" s="2" t="str">
        <f t="shared" si="16"/>
        <v>Friday</v>
      </c>
      <c r="D551" s="2" t="str">
        <f t="shared" si="17"/>
        <v>October</v>
      </c>
      <c r="E551" s="3">
        <v>0.31068875852081435</v>
      </c>
      <c r="F551" t="s">
        <v>2110</v>
      </c>
      <c r="G551" t="s">
        <v>2322</v>
      </c>
      <c r="H551" t="s">
        <v>1011</v>
      </c>
      <c r="I551" s="1" t="s">
        <v>2480</v>
      </c>
      <c r="J551" s="1" t="s">
        <v>2481</v>
      </c>
      <c r="K551" s="1" t="s">
        <v>2448</v>
      </c>
      <c r="L551" s="1" t="s">
        <v>1012</v>
      </c>
      <c r="M551">
        <v>12160</v>
      </c>
      <c r="N551">
        <v>59</v>
      </c>
      <c r="O551" s="1" t="str">
        <f>VLOOKUP(Sales[[#This Row],[Product ID]],Products[[#Headers],[#Data],[Product ID]:[Product Name]],2,FALSE)</f>
        <v>Albudazole Erobloc</v>
      </c>
      <c r="P551" s="1" t="str">
        <f>VLOOKUP(Sales[[#This Row],[Product ID]],Products[[#Headers],[#Data],[Product ID]:[Category]],3,)</f>
        <v>Antiseptics</v>
      </c>
      <c r="Q551" s="13">
        <f>VLOOKUP(Sales[[#This Row],[Product ID]],Products[[#Headers],[#Data],[Product ID]:[Unit Price]],4,FALSE)</f>
        <v>33.520000000000003</v>
      </c>
      <c r="R551" s="14">
        <f>VLOOKUP(Sales[[#This Row],[Product ID]],Products[[#Headers],[#Data]],5,FALSE)</f>
        <v>27</v>
      </c>
      <c r="S551" s="13">
        <f>Sales[[#This Row],[Quantity]]*Sales[[#This Row],[Unit Price]]</f>
        <v>1977.6800000000003</v>
      </c>
      <c r="T551" s="14">
        <f>Sales[[#This Row],[Quantity]]*Sales[[#This Row],[Unit Cost]]</f>
        <v>1593</v>
      </c>
      <c r="U551" s="13">
        <f>Sales[[#This Row],[Total Sales]]-Sales[[#This Row],[Total Cost]]</f>
        <v>384.68000000000029</v>
      </c>
    </row>
    <row r="552" spans="1:21" x14ac:dyDescent="0.25">
      <c r="A552" t="s">
        <v>560</v>
      </c>
      <c r="B552" s="2">
        <v>44061</v>
      </c>
      <c r="C552" s="2" t="str">
        <f t="shared" si="16"/>
        <v>Tuesday</v>
      </c>
      <c r="D552" s="2" t="str">
        <f t="shared" si="17"/>
        <v>August</v>
      </c>
      <c r="E552" s="3">
        <v>8.2779235815589325E-2</v>
      </c>
      <c r="F552" t="s">
        <v>2156</v>
      </c>
      <c r="G552" t="s">
        <v>2368</v>
      </c>
      <c r="H552" t="s">
        <v>1010</v>
      </c>
      <c r="I552" s="1" t="s">
        <v>2480</v>
      </c>
      <c r="J552" s="1" t="s">
        <v>2481</v>
      </c>
      <c r="K552" s="1" t="s">
        <v>2448</v>
      </c>
      <c r="L552" s="1" t="s">
        <v>1012</v>
      </c>
      <c r="M552">
        <v>12247</v>
      </c>
      <c r="N552">
        <v>18</v>
      </c>
      <c r="O552" s="1" t="str">
        <f>VLOOKUP(Sales[[#This Row],[Product ID]],Products[[#Headers],[#Data],[Product ID]:[Product Name]],2,FALSE)</f>
        <v>Flutacerol</v>
      </c>
      <c r="P552" s="1" t="str">
        <f>VLOOKUP(Sales[[#This Row],[Product ID]],Products[[#Headers],[#Data],[Product ID]:[Category]],3,)</f>
        <v>Analgesics</v>
      </c>
      <c r="Q552" s="13">
        <f>VLOOKUP(Sales[[#This Row],[Product ID]],Products[[#Headers],[#Data],[Product ID]:[Unit Price]],4,FALSE)</f>
        <v>58.07</v>
      </c>
      <c r="R552" s="14">
        <f>VLOOKUP(Sales[[#This Row],[Product ID]],Products[[#Headers],[#Data]],5,FALSE)</f>
        <v>43</v>
      </c>
      <c r="S552" s="13">
        <f>Sales[[#This Row],[Quantity]]*Sales[[#This Row],[Unit Price]]</f>
        <v>1045.26</v>
      </c>
      <c r="T552" s="14">
        <f>Sales[[#This Row],[Quantity]]*Sales[[#This Row],[Unit Cost]]</f>
        <v>774</v>
      </c>
      <c r="U552" s="13">
        <f>Sales[[#This Row],[Total Sales]]-Sales[[#This Row],[Total Cost]]</f>
        <v>271.26</v>
      </c>
    </row>
    <row r="553" spans="1:21" x14ac:dyDescent="0.25">
      <c r="A553" t="s">
        <v>561</v>
      </c>
      <c r="B553" s="2">
        <v>44355</v>
      </c>
      <c r="C553" s="2" t="str">
        <f t="shared" si="16"/>
        <v>Tuesday</v>
      </c>
      <c r="D553" s="2" t="str">
        <f t="shared" si="17"/>
        <v>June</v>
      </c>
      <c r="E553" s="3">
        <v>0.61781447178280036</v>
      </c>
      <c r="F553" t="s">
        <v>2028</v>
      </c>
      <c r="G553" t="s">
        <v>2240</v>
      </c>
      <c r="H553" t="s">
        <v>1010</v>
      </c>
      <c r="I553" s="1" t="s">
        <v>2482</v>
      </c>
      <c r="J553" s="1" t="s">
        <v>2483</v>
      </c>
      <c r="K553" s="1" t="s">
        <v>2448</v>
      </c>
      <c r="L553" s="1" t="s">
        <v>1012</v>
      </c>
      <c r="M553">
        <v>12207</v>
      </c>
      <c r="N553">
        <v>25</v>
      </c>
      <c r="O553" s="1" t="str">
        <f>VLOOKUP(Sales[[#This Row],[Product ID]],Products[[#Headers],[#Data],[Product ID]:[Product Name]],2,FALSE)</f>
        <v>Claripenem</v>
      </c>
      <c r="P553" s="1" t="str">
        <f>VLOOKUP(Sales[[#This Row],[Product ID]],Products[[#Headers],[#Data],[Product ID]:[Category]],3,)</f>
        <v>Antibiotics</v>
      </c>
      <c r="Q553" s="13">
        <f>VLOOKUP(Sales[[#This Row],[Product ID]],Products[[#Headers],[#Data],[Product ID]:[Unit Price]],4,FALSE)</f>
        <v>75.91</v>
      </c>
      <c r="R553" s="14">
        <f>VLOOKUP(Sales[[#This Row],[Product ID]],Products[[#Headers],[#Data]],5,FALSE)</f>
        <v>63</v>
      </c>
      <c r="S553" s="13">
        <f>Sales[[#This Row],[Quantity]]*Sales[[#This Row],[Unit Price]]</f>
        <v>1897.75</v>
      </c>
      <c r="T553" s="14">
        <f>Sales[[#This Row],[Quantity]]*Sales[[#This Row],[Unit Cost]]</f>
        <v>1575</v>
      </c>
      <c r="U553" s="13">
        <f>Sales[[#This Row],[Total Sales]]-Sales[[#This Row],[Total Cost]]</f>
        <v>322.75</v>
      </c>
    </row>
    <row r="554" spans="1:21" x14ac:dyDescent="0.25">
      <c r="A554" t="s">
        <v>562</v>
      </c>
      <c r="B554" s="2">
        <v>44277</v>
      </c>
      <c r="C554" s="2" t="str">
        <f t="shared" si="16"/>
        <v>Monday</v>
      </c>
      <c r="D554" s="2" t="str">
        <f t="shared" si="17"/>
        <v>March</v>
      </c>
      <c r="E554" s="3">
        <v>3.2027682322294915E-2</v>
      </c>
      <c r="F554" t="s">
        <v>2198</v>
      </c>
      <c r="G554" t="s">
        <v>2410</v>
      </c>
      <c r="H554" t="s">
        <v>1011</v>
      </c>
      <c r="I554" s="1" t="s">
        <v>2482</v>
      </c>
      <c r="J554" s="1" t="s">
        <v>2483</v>
      </c>
      <c r="K554" s="1" t="s">
        <v>2448</v>
      </c>
      <c r="L554" s="1" t="s">
        <v>1012</v>
      </c>
      <c r="M554">
        <v>12591</v>
      </c>
      <c r="N554">
        <v>11</v>
      </c>
      <c r="O554" s="1" t="str">
        <f>VLOOKUP(Sales[[#This Row],[Product ID]],Products[[#Headers],[#Data],[Product ID]:[Product Name]],2,FALSE)</f>
        <v>Tenex Contemporary Contur Chairmats for Low and Medium Pile Carpet, Computer, 39" x 49"</v>
      </c>
      <c r="P554" s="1" t="str">
        <f>VLOOKUP(Sales[[#This Row],[Product ID]],Products[[#Headers],[#Data],[Product ID]:[Category]],3,)</f>
        <v>Furniture</v>
      </c>
      <c r="Q554" s="13">
        <f>VLOOKUP(Sales[[#This Row],[Product ID]],Products[[#Headers],[#Data],[Product ID]:[Unit Price]],4,FALSE)</f>
        <v>79.39</v>
      </c>
      <c r="R554" s="14">
        <f>VLOOKUP(Sales[[#This Row],[Product ID]],Products[[#Headers],[#Data]],5,FALSE)</f>
        <v>63</v>
      </c>
      <c r="S554" s="13">
        <f>Sales[[#This Row],[Quantity]]*Sales[[#This Row],[Unit Price]]</f>
        <v>873.29</v>
      </c>
      <c r="T554" s="14">
        <f>Sales[[#This Row],[Quantity]]*Sales[[#This Row],[Unit Cost]]</f>
        <v>693</v>
      </c>
      <c r="U554" s="13">
        <f>Sales[[#This Row],[Total Sales]]-Sales[[#This Row],[Total Cost]]</f>
        <v>180.28999999999996</v>
      </c>
    </row>
    <row r="555" spans="1:21" x14ac:dyDescent="0.25">
      <c r="A555" t="s">
        <v>563</v>
      </c>
      <c r="B555" s="2">
        <v>44189</v>
      </c>
      <c r="C555" s="2" t="str">
        <f t="shared" si="16"/>
        <v>Thursday</v>
      </c>
      <c r="D555" s="2" t="str">
        <f t="shared" si="17"/>
        <v>December</v>
      </c>
      <c r="E555" s="3">
        <v>0.98614429067508069</v>
      </c>
      <c r="F555" t="s">
        <v>2188</v>
      </c>
      <c r="G555" t="s">
        <v>2400</v>
      </c>
      <c r="H555" t="s">
        <v>1010</v>
      </c>
      <c r="I555" s="1" t="s">
        <v>2484</v>
      </c>
      <c r="J555" s="1" t="s">
        <v>2483</v>
      </c>
      <c r="K555" s="1" t="s">
        <v>2448</v>
      </c>
      <c r="L555" s="1" t="s">
        <v>1013</v>
      </c>
      <c r="M555">
        <v>12743</v>
      </c>
      <c r="N555">
        <v>48</v>
      </c>
      <c r="O555" s="1" t="str">
        <f>VLOOKUP(Sales[[#This Row],[Product ID]],Products[[#Headers],[#Data],[Product ID]:[Product Name]],2,FALSE)</f>
        <v>Xerox 191</v>
      </c>
      <c r="P555" s="1" t="str">
        <f>VLOOKUP(Sales[[#This Row],[Product ID]],Products[[#Headers],[#Data],[Product ID]:[Category]],3,)</f>
        <v>Office Supplies</v>
      </c>
      <c r="Q555" s="13">
        <f>VLOOKUP(Sales[[#This Row],[Product ID]],Products[[#Headers],[#Data],[Product ID]:[Unit Price]],4,FALSE)</f>
        <v>57.89</v>
      </c>
      <c r="R555" s="14">
        <f>VLOOKUP(Sales[[#This Row],[Product ID]],Products[[#Headers],[#Data]],5,FALSE)</f>
        <v>38</v>
      </c>
      <c r="S555" s="13">
        <f>Sales[[#This Row],[Quantity]]*Sales[[#This Row],[Unit Price]]</f>
        <v>2778.7200000000003</v>
      </c>
      <c r="T555" s="14">
        <f>Sales[[#This Row],[Quantity]]*Sales[[#This Row],[Unit Cost]]</f>
        <v>1824</v>
      </c>
      <c r="U555" s="13">
        <f>Sales[[#This Row],[Total Sales]]-Sales[[#This Row],[Total Cost]]</f>
        <v>954.72000000000025</v>
      </c>
    </row>
    <row r="556" spans="1:21" x14ac:dyDescent="0.25">
      <c r="A556" t="s">
        <v>564</v>
      </c>
      <c r="B556" s="2">
        <v>44257</v>
      </c>
      <c r="C556" s="2" t="str">
        <f t="shared" si="16"/>
        <v>Tuesday</v>
      </c>
      <c r="D556" s="2" t="str">
        <f t="shared" si="17"/>
        <v>March</v>
      </c>
      <c r="E556" s="3">
        <v>0.74116415088391641</v>
      </c>
      <c r="F556" t="s">
        <v>2190</v>
      </c>
      <c r="G556" t="s">
        <v>2402</v>
      </c>
      <c r="H556" t="s">
        <v>1010</v>
      </c>
      <c r="I556" s="1" t="s">
        <v>2484</v>
      </c>
      <c r="J556" s="1" t="s">
        <v>2483</v>
      </c>
      <c r="K556" s="1" t="s">
        <v>2448</v>
      </c>
      <c r="L556" s="1" t="s">
        <v>1013</v>
      </c>
      <c r="M556">
        <v>12314</v>
      </c>
      <c r="N556">
        <v>12</v>
      </c>
      <c r="O556" s="1" t="str">
        <f>VLOOKUP(Sales[[#This Row],[Product ID]],Products[[#Headers],[#Data],[Product ID]:[Product Name]],2,FALSE)</f>
        <v>Pulmofine</v>
      </c>
      <c r="P556" s="1" t="str">
        <f>VLOOKUP(Sales[[#This Row],[Product ID]],Products[[#Headers],[#Data],[Product ID]:[Category]],3,)</f>
        <v>Antibiotics</v>
      </c>
      <c r="Q556" s="13">
        <f>VLOOKUP(Sales[[#This Row],[Product ID]],Products[[#Headers],[#Data],[Product ID]:[Unit Price]],4,FALSE)</f>
        <v>64.260000000000005</v>
      </c>
      <c r="R556" s="14">
        <f>VLOOKUP(Sales[[#This Row],[Product ID]],Products[[#Headers],[#Data]],5,FALSE)</f>
        <v>53</v>
      </c>
      <c r="S556" s="13">
        <f>Sales[[#This Row],[Quantity]]*Sales[[#This Row],[Unit Price]]</f>
        <v>771.12000000000012</v>
      </c>
      <c r="T556" s="14">
        <f>Sales[[#This Row],[Quantity]]*Sales[[#This Row],[Unit Cost]]</f>
        <v>636</v>
      </c>
      <c r="U556" s="13">
        <f>Sales[[#This Row],[Total Sales]]-Sales[[#This Row],[Total Cost]]</f>
        <v>135.12000000000012</v>
      </c>
    </row>
    <row r="557" spans="1:21" x14ac:dyDescent="0.25">
      <c r="A557" t="s">
        <v>565</v>
      </c>
      <c r="B557" s="2">
        <v>44235</v>
      </c>
      <c r="C557" s="2" t="str">
        <f t="shared" si="16"/>
        <v>Monday</v>
      </c>
      <c r="D557" s="2" t="str">
        <f t="shared" si="17"/>
        <v>February</v>
      </c>
      <c r="E557" s="3">
        <v>0.79144474592388581</v>
      </c>
      <c r="F557" t="s">
        <v>2120</v>
      </c>
      <c r="G557" t="s">
        <v>2332</v>
      </c>
      <c r="H557" t="s">
        <v>1010</v>
      </c>
      <c r="I557" s="1" t="s">
        <v>2484</v>
      </c>
      <c r="J557" s="1" t="s">
        <v>2483</v>
      </c>
      <c r="K557" s="1" t="s">
        <v>2448</v>
      </c>
      <c r="L557" s="1" t="s">
        <v>1012</v>
      </c>
      <c r="M557">
        <v>12682</v>
      </c>
      <c r="N557">
        <v>91</v>
      </c>
      <c r="O557" s="1" t="str">
        <f>VLOOKUP(Sales[[#This Row],[Product ID]],Products[[#Headers],[#Data],[Product ID]:[Product Name]],2,FALSE)</f>
        <v>Tuff Stuff Recycled Round Ring Binders</v>
      </c>
      <c r="P557" s="1" t="str">
        <f>VLOOKUP(Sales[[#This Row],[Product ID]],Products[[#Headers],[#Data],[Product ID]:[Category]],3,)</f>
        <v>Office Supplies</v>
      </c>
      <c r="Q557" s="13">
        <f>VLOOKUP(Sales[[#This Row],[Product ID]],Products[[#Headers],[#Data],[Product ID]:[Unit Price]],4,FALSE)</f>
        <v>51.54</v>
      </c>
      <c r="R557" s="14">
        <f>VLOOKUP(Sales[[#This Row],[Product ID]],Products[[#Headers],[#Data]],5,FALSE)</f>
        <v>43</v>
      </c>
      <c r="S557" s="13">
        <f>Sales[[#This Row],[Quantity]]*Sales[[#This Row],[Unit Price]]</f>
        <v>4690.1400000000003</v>
      </c>
      <c r="T557" s="14">
        <f>Sales[[#This Row],[Quantity]]*Sales[[#This Row],[Unit Cost]]</f>
        <v>3913</v>
      </c>
      <c r="U557" s="13">
        <f>Sales[[#This Row],[Total Sales]]-Sales[[#This Row],[Total Cost]]</f>
        <v>777.14000000000033</v>
      </c>
    </row>
    <row r="558" spans="1:21" x14ac:dyDescent="0.25">
      <c r="A558" t="s">
        <v>566</v>
      </c>
      <c r="B558" s="2">
        <v>44057</v>
      </c>
      <c r="C558" s="2" t="str">
        <f t="shared" si="16"/>
        <v>Friday</v>
      </c>
      <c r="D558" s="2" t="str">
        <f t="shared" si="17"/>
        <v>August</v>
      </c>
      <c r="E558" s="3">
        <v>0.63277506080928436</v>
      </c>
      <c r="F558" t="s">
        <v>2060</v>
      </c>
      <c r="G558" t="s">
        <v>2272</v>
      </c>
      <c r="H558" t="s">
        <v>1011</v>
      </c>
      <c r="I558" s="1" t="s">
        <v>2484</v>
      </c>
      <c r="J558" s="1" t="s">
        <v>2483</v>
      </c>
      <c r="K558" s="1" t="s">
        <v>2448</v>
      </c>
      <c r="L558" s="1" t="s">
        <v>1012</v>
      </c>
      <c r="M558">
        <v>12807</v>
      </c>
      <c r="N558">
        <v>100</v>
      </c>
      <c r="O558" s="1" t="str">
        <f>VLOOKUP(Sales[[#This Row],[Product ID]],Products[[#Headers],[#Data],[Product ID]:[Product Name]],2,FALSE)</f>
        <v>Square Credit Card Reader</v>
      </c>
      <c r="P558" s="1" t="str">
        <f>VLOOKUP(Sales[[#This Row],[Product ID]],Products[[#Headers],[#Data],[Product ID]:[Category]],3,)</f>
        <v>Technology</v>
      </c>
      <c r="Q558" s="13">
        <f>VLOOKUP(Sales[[#This Row],[Product ID]],Products[[#Headers],[#Data],[Product ID]:[Unit Price]],4,FALSE)</f>
        <v>33.64</v>
      </c>
      <c r="R558" s="14">
        <f>VLOOKUP(Sales[[#This Row],[Product ID]],Products[[#Headers],[#Data]],5,FALSE)</f>
        <v>27</v>
      </c>
      <c r="S558" s="13">
        <f>Sales[[#This Row],[Quantity]]*Sales[[#This Row],[Unit Price]]</f>
        <v>3364</v>
      </c>
      <c r="T558" s="14">
        <f>Sales[[#This Row],[Quantity]]*Sales[[#This Row],[Unit Cost]]</f>
        <v>2700</v>
      </c>
      <c r="U558" s="13">
        <f>Sales[[#This Row],[Total Sales]]-Sales[[#This Row],[Total Cost]]</f>
        <v>664</v>
      </c>
    </row>
    <row r="559" spans="1:21" x14ac:dyDescent="0.25">
      <c r="A559" t="s">
        <v>567</v>
      </c>
      <c r="B559" s="2">
        <v>44306</v>
      </c>
      <c r="C559" s="2" t="str">
        <f t="shared" si="16"/>
        <v>Tuesday</v>
      </c>
      <c r="D559" s="2" t="str">
        <f t="shared" si="17"/>
        <v>April</v>
      </c>
      <c r="E559" s="3">
        <v>0.38217118298772557</v>
      </c>
      <c r="F559" t="s">
        <v>2187</v>
      </c>
      <c r="G559" t="s">
        <v>2399</v>
      </c>
      <c r="H559" t="s">
        <v>1011</v>
      </c>
      <c r="I559" s="1" t="s">
        <v>2484</v>
      </c>
      <c r="J559" s="1" t="s">
        <v>2483</v>
      </c>
      <c r="K559" s="1" t="s">
        <v>2448</v>
      </c>
      <c r="L559" s="1" t="s">
        <v>1012</v>
      </c>
      <c r="M559">
        <v>12761</v>
      </c>
      <c r="N559">
        <v>53</v>
      </c>
      <c r="O559" s="1" t="str">
        <f>VLOOKUP(Sales[[#This Row],[Product ID]],Products[[#Headers],[#Data],[Product ID]:[Product Name]],2,FALSE)</f>
        <v>Belkin QODE FastFit Bluetooth Keyboard</v>
      </c>
      <c r="P559" s="1" t="str">
        <f>VLOOKUP(Sales[[#This Row],[Product ID]],Products[[#Headers],[#Data],[Product ID]:[Category]],3,)</f>
        <v>Technology</v>
      </c>
      <c r="Q559" s="13">
        <f>VLOOKUP(Sales[[#This Row],[Product ID]],Products[[#Headers],[#Data],[Product ID]:[Unit Price]],4,FALSE)</f>
        <v>82.58</v>
      </c>
      <c r="R559" s="14">
        <f>VLOOKUP(Sales[[#This Row],[Product ID]],Products[[#Headers],[#Data]],5,FALSE)</f>
        <v>70</v>
      </c>
      <c r="S559" s="13">
        <f>Sales[[#This Row],[Quantity]]*Sales[[#This Row],[Unit Price]]</f>
        <v>4376.74</v>
      </c>
      <c r="T559" s="14">
        <f>Sales[[#This Row],[Quantity]]*Sales[[#This Row],[Unit Cost]]</f>
        <v>3710</v>
      </c>
      <c r="U559" s="13">
        <f>Sales[[#This Row],[Total Sales]]-Sales[[#This Row],[Total Cost]]</f>
        <v>666.73999999999978</v>
      </c>
    </row>
    <row r="560" spans="1:21" x14ac:dyDescent="0.25">
      <c r="A560" t="s">
        <v>568</v>
      </c>
      <c r="B560" s="2">
        <v>44073</v>
      </c>
      <c r="C560" s="2" t="str">
        <f t="shared" si="16"/>
        <v>Sunday</v>
      </c>
      <c r="D560" s="2" t="str">
        <f t="shared" si="17"/>
        <v>August</v>
      </c>
      <c r="E560" s="3">
        <v>0.60077508010135805</v>
      </c>
      <c r="F560" t="s">
        <v>2212</v>
      </c>
      <c r="G560" t="s">
        <v>2424</v>
      </c>
      <c r="H560" t="s">
        <v>1010</v>
      </c>
      <c r="I560" s="1" t="s">
        <v>2484</v>
      </c>
      <c r="J560" s="1" t="s">
        <v>2483</v>
      </c>
      <c r="K560" s="1" t="s">
        <v>2448</v>
      </c>
      <c r="L560" s="1" t="s">
        <v>1012</v>
      </c>
      <c r="M560">
        <v>12931</v>
      </c>
      <c r="N560">
        <v>65</v>
      </c>
      <c r="O560" s="1" t="str">
        <f>VLOOKUP(Sales[[#This Row],[Product ID]],Products[[#Headers],[#Data],[Product ID]:[Product Name]],2,FALSE)</f>
        <v>Acme Tagit Stainless Steel Antibacterial Scissors</v>
      </c>
      <c r="P560" s="1" t="str">
        <f>VLOOKUP(Sales[[#This Row],[Product ID]],Products[[#Headers],[#Data],[Product ID]:[Category]],3,)</f>
        <v>Office Supplies</v>
      </c>
      <c r="Q560" s="13">
        <f>VLOOKUP(Sales[[#This Row],[Product ID]],Products[[#Headers],[#Data],[Product ID]:[Unit Price]],4,FALSE)</f>
        <v>24.49</v>
      </c>
      <c r="R560" s="14">
        <f>VLOOKUP(Sales[[#This Row],[Product ID]],Products[[#Headers],[#Data]],5,FALSE)</f>
        <v>8</v>
      </c>
      <c r="S560" s="13">
        <f>Sales[[#This Row],[Quantity]]*Sales[[#This Row],[Unit Price]]</f>
        <v>1591.85</v>
      </c>
      <c r="T560" s="14">
        <f>Sales[[#This Row],[Quantity]]*Sales[[#This Row],[Unit Cost]]</f>
        <v>520</v>
      </c>
      <c r="U560" s="13">
        <f>Sales[[#This Row],[Total Sales]]-Sales[[#This Row],[Total Cost]]</f>
        <v>1071.8499999999999</v>
      </c>
    </row>
    <row r="561" spans="1:21" x14ac:dyDescent="0.25">
      <c r="A561" t="s">
        <v>569</v>
      </c>
      <c r="B561" s="2">
        <v>44060</v>
      </c>
      <c r="C561" s="2" t="str">
        <f t="shared" si="16"/>
        <v>Monday</v>
      </c>
      <c r="D561" s="2" t="str">
        <f t="shared" si="17"/>
        <v>August</v>
      </c>
      <c r="E561" s="3">
        <v>0.33797232817528777</v>
      </c>
      <c r="F561" t="s">
        <v>2213</v>
      </c>
      <c r="G561" t="s">
        <v>2425</v>
      </c>
      <c r="H561" t="s">
        <v>1010</v>
      </c>
      <c r="I561" s="1" t="s">
        <v>2484</v>
      </c>
      <c r="J561" s="1" t="s">
        <v>2483</v>
      </c>
      <c r="K561" s="1" t="s">
        <v>2448</v>
      </c>
      <c r="L561" s="1" t="s">
        <v>1012</v>
      </c>
      <c r="M561">
        <v>12313</v>
      </c>
      <c r="N561">
        <v>38</v>
      </c>
      <c r="O561" s="1" t="str">
        <f>VLOOKUP(Sales[[#This Row],[Product ID]],Products[[#Headers],[#Data],[Product ID]:[Product Name]],2,FALSE)</f>
        <v>Pulmodiol Adalaxime</v>
      </c>
      <c r="P561" s="1" t="str">
        <f>VLOOKUP(Sales[[#This Row],[Product ID]],Products[[#Headers],[#Data],[Product ID]:[Category]],3,)</f>
        <v>Analgesics</v>
      </c>
      <c r="Q561" s="13">
        <f>VLOOKUP(Sales[[#This Row],[Product ID]],Products[[#Headers],[#Data],[Product ID]:[Unit Price]],4,FALSE)</f>
        <v>86.8</v>
      </c>
      <c r="R561" s="14">
        <f>VLOOKUP(Sales[[#This Row],[Product ID]],Products[[#Headers],[#Data]],5,FALSE)</f>
        <v>63</v>
      </c>
      <c r="S561" s="13">
        <f>Sales[[#This Row],[Quantity]]*Sales[[#This Row],[Unit Price]]</f>
        <v>3298.4</v>
      </c>
      <c r="T561" s="14">
        <f>Sales[[#This Row],[Quantity]]*Sales[[#This Row],[Unit Cost]]</f>
        <v>2394</v>
      </c>
      <c r="U561" s="13">
        <f>Sales[[#This Row],[Total Sales]]-Sales[[#This Row],[Total Cost]]</f>
        <v>904.40000000000009</v>
      </c>
    </row>
    <row r="562" spans="1:21" x14ac:dyDescent="0.25">
      <c r="A562" t="s">
        <v>570</v>
      </c>
      <c r="B562" s="2">
        <v>44196</v>
      </c>
      <c r="C562" s="2" t="str">
        <f t="shared" si="16"/>
        <v>Thursday</v>
      </c>
      <c r="D562" s="2" t="str">
        <f t="shared" si="17"/>
        <v>December</v>
      </c>
      <c r="E562" s="3">
        <v>0.57670947897629699</v>
      </c>
      <c r="F562" t="s">
        <v>2121</v>
      </c>
      <c r="G562" t="s">
        <v>2333</v>
      </c>
      <c r="H562" t="s">
        <v>1010</v>
      </c>
      <c r="I562" s="1" t="s">
        <v>2449</v>
      </c>
      <c r="J562" s="1" t="s">
        <v>2450</v>
      </c>
      <c r="K562" s="1" t="s">
        <v>2448</v>
      </c>
      <c r="L562" s="1" t="s">
        <v>1012</v>
      </c>
      <c r="M562">
        <v>12256</v>
      </c>
      <c r="N562">
        <v>40</v>
      </c>
      <c r="O562" s="1" t="str">
        <f>VLOOKUP(Sales[[#This Row],[Product ID]],Products[[#Headers],[#Data],[Product ID]:[Product Name]],2,FALSE)</f>
        <v>Ibruferon</v>
      </c>
      <c r="P562" s="1" t="str">
        <f>VLOOKUP(Sales[[#This Row],[Product ID]],Products[[#Headers],[#Data],[Product ID]:[Category]],3,)</f>
        <v>Antiseptics</v>
      </c>
      <c r="Q562" s="13">
        <f>VLOOKUP(Sales[[#This Row],[Product ID]],Products[[#Headers],[#Data],[Product ID]:[Unit Price]],4,FALSE)</f>
        <v>99.96</v>
      </c>
      <c r="R562" s="14">
        <f>VLOOKUP(Sales[[#This Row],[Product ID]],Products[[#Headers],[#Data]],5,FALSE)</f>
        <v>68</v>
      </c>
      <c r="S562" s="13">
        <f>Sales[[#This Row],[Quantity]]*Sales[[#This Row],[Unit Price]]</f>
        <v>3998.3999999999996</v>
      </c>
      <c r="T562" s="14">
        <f>Sales[[#This Row],[Quantity]]*Sales[[#This Row],[Unit Cost]]</f>
        <v>2720</v>
      </c>
      <c r="U562" s="13">
        <f>Sales[[#This Row],[Total Sales]]-Sales[[#This Row],[Total Cost]]</f>
        <v>1278.3999999999996</v>
      </c>
    </row>
    <row r="563" spans="1:21" x14ac:dyDescent="0.25">
      <c r="A563" t="s">
        <v>571</v>
      </c>
      <c r="B563" s="2">
        <v>44123</v>
      </c>
      <c r="C563" s="2" t="str">
        <f t="shared" si="16"/>
        <v>Monday</v>
      </c>
      <c r="D563" s="2" t="str">
        <f t="shared" si="17"/>
        <v>October</v>
      </c>
      <c r="E563" s="3">
        <v>5.9885155301439452E-2</v>
      </c>
      <c r="F563" t="s">
        <v>2115</v>
      </c>
      <c r="G563" t="s">
        <v>2327</v>
      </c>
      <c r="H563" t="s">
        <v>1011</v>
      </c>
      <c r="I563" s="1" t="s">
        <v>2449</v>
      </c>
      <c r="J563" s="1" t="s">
        <v>2450</v>
      </c>
      <c r="K563" s="1" t="s">
        <v>2448</v>
      </c>
      <c r="L563" s="1" t="s">
        <v>1012</v>
      </c>
      <c r="M563">
        <v>12588</v>
      </c>
      <c r="N563">
        <v>93</v>
      </c>
      <c r="O563" s="1" t="str">
        <f>VLOOKUP(Sales[[#This Row],[Product ID]],Products[[#Headers],[#Data],[Product ID]:[Product Name]],2,FALSE)</f>
        <v>GBC Instant Index System for Binding Systems</v>
      </c>
      <c r="P563" s="1" t="str">
        <f>VLOOKUP(Sales[[#This Row],[Product ID]],Products[[#Headers],[#Data],[Product ID]:[Category]],3,)</f>
        <v>Office Supplies</v>
      </c>
      <c r="Q563" s="13">
        <f>VLOOKUP(Sales[[#This Row],[Product ID]],Products[[#Headers],[#Data],[Product ID]:[Unit Price]],4,FALSE)</f>
        <v>20.77</v>
      </c>
      <c r="R563" s="14">
        <f>VLOOKUP(Sales[[#This Row],[Product ID]],Products[[#Headers],[#Data]],5,FALSE)</f>
        <v>20</v>
      </c>
      <c r="S563" s="13">
        <f>Sales[[#This Row],[Quantity]]*Sales[[#This Row],[Unit Price]]</f>
        <v>1931.61</v>
      </c>
      <c r="T563" s="14">
        <f>Sales[[#This Row],[Quantity]]*Sales[[#This Row],[Unit Cost]]</f>
        <v>1860</v>
      </c>
      <c r="U563" s="13">
        <f>Sales[[#This Row],[Total Sales]]-Sales[[#This Row],[Total Cost]]</f>
        <v>71.6099999999999</v>
      </c>
    </row>
    <row r="564" spans="1:21" x14ac:dyDescent="0.25">
      <c r="A564" t="s">
        <v>572</v>
      </c>
      <c r="B564" s="2">
        <v>44316</v>
      </c>
      <c r="C564" s="2" t="str">
        <f t="shared" si="16"/>
        <v>Friday</v>
      </c>
      <c r="D564" s="2" t="str">
        <f t="shared" si="17"/>
        <v>April</v>
      </c>
      <c r="E564" s="3">
        <v>0.88769727512716468</v>
      </c>
      <c r="F564" t="s">
        <v>2046</v>
      </c>
      <c r="G564" t="s">
        <v>2258</v>
      </c>
      <c r="H564" t="s">
        <v>1010</v>
      </c>
      <c r="I564" s="1" t="s">
        <v>2449</v>
      </c>
      <c r="J564" s="1" t="s">
        <v>2450</v>
      </c>
      <c r="K564" s="1" t="s">
        <v>2448</v>
      </c>
      <c r="L564" s="1" t="s">
        <v>1012</v>
      </c>
      <c r="M564">
        <v>12668</v>
      </c>
      <c r="N564">
        <v>13</v>
      </c>
      <c r="O564" s="1" t="str">
        <f>VLOOKUP(Sales[[#This Row],[Product ID]],Products[[#Headers],[#Data],[Product ID]:[Product Name]],2,FALSE)</f>
        <v>OIC Binder Clips</v>
      </c>
      <c r="P564" s="1" t="str">
        <f>VLOOKUP(Sales[[#This Row],[Product ID]],Products[[#Headers],[#Data],[Product ID]:[Category]],3,)</f>
        <v>Office Supplies</v>
      </c>
      <c r="Q564" s="13">
        <f>VLOOKUP(Sales[[#This Row],[Product ID]],Products[[#Headers],[#Data],[Product ID]:[Unit Price]],4,FALSE)</f>
        <v>28.32</v>
      </c>
      <c r="R564" s="14">
        <f>VLOOKUP(Sales[[#This Row],[Product ID]],Products[[#Headers],[#Data]],5,FALSE)</f>
        <v>9</v>
      </c>
      <c r="S564" s="13">
        <f>Sales[[#This Row],[Quantity]]*Sales[[#This Row],[Unit Price]]</f>
        <v>368.16</v>
      </c>
      <c r="T564" s="14">
        <f>Sales[[#This Row],[Quantity]]*Sales[[#This Row],[Unit Cost]]</f>
        <v>117</v>
      </c>
      <c r="U564" s="13">
        <f>Sales[[#This Row],[Total Sales]]-Sales[[#This Row],[Total Cost]]</f>
        <v>251.16000000000003</v>
      </c>
    </row>
    <row r="565" spans="1:21" x14ac:dyDescent="0.25">
      <c r="A565" t="s">
        <v>573</v>
      </c>
      <c r="B565" s="2">
        <v>44059</v>
      </c>
      <c r="C565" s="2" t="str">
        <f t="shared" si="16"/>
        <v>Sunday</v>
      </c>
      <c r="D565" s="2" t="str">
        <f t="shared" si="17"/>
        <v>August</v>
      </c>
      <c r="E565" s="3">
        <v>0.6173108939654508</v>
      </c>
      <c r="F565" t="s">
        <v>2195</v>
      </c>
      <c r="G565" t="s">
        <v>2407</v>
      </c>
      <c r="H565" t="s">
        <v>1010</v>
      </c>
      <c r="I565" s="1" t="s">
        <v>2449</v>
      </c>
      <c r="J565" s="1" t="s">
        <v>2450</v>
      </c>
      <c r="K565" s="1" t="s">
        <v>2448</v>
      </c>
      <c r="L565" s="1" t="s">
        <v>1012</v>
      </c>
      <c r="M565">
        <v>12956</v>
      </c>
      <c r="N565">
        <v>44</v>
      </c>
      <c r="O565" s="1" t="str">
        <f>VLOOKUP(Sales[[#This Row],[Product ID]],Products[[#Headers],[#Data],[Product ID]:[Product Name]],2,FALSE)</f>
        <v>GBC Linen Binding Covers</v>
      </c>
      <c r="P565" s="1" t="str">
        <f>VLOOKUP(Sales[[#This Row],[Product ID]],Products[[#Headers],[#Data],[Product ID]:[Category]],3,)</f>
        <v>Office Supplies</v>
      </c>
      <c r="Q565" s="13">
        <f>VLOOKUP(Sales[[#This Row],[Product ID]],Products[[#Headers],[#Data],[Product ID]:[Unit Price]],4,FALSE)</f>
        <v>10.17</v>
      </c>
      <c r="R565" s="14">
        <f>VLOOKUP(Sales[[#This Row],[Product ID]],Products[[#Headers],[#Data]],5,FALSE)</f>
        <v>9</v>
      </c>
      <c r="S565" s="13">
        <f>Sales[[#This Row],[Quantity]]*Sales[[#This Row],[Unit Price]]</f>
        <v>447.48</v>
      </c>
      <c r="T565" s="14">
        <f>Sales[[#This Row],[Quantity]]*Sales[[#This Row],[Unit Cost]]</f>
        <v>396</v>
      </c>
      <c r="U565" s="13">
        <f>Sales[[#This Row],[Total Sales]]-Sales[[#This Row],[Total Cost]]</f>
        <v>51.480000000000018</v>
      </c>
    </row>
    <row r="566" spans="1:21" x14ac:dyDescent="0.25">
      <c r="A566" t="s">
        <v>574</v>
      </c>
      <c r="B566" s="2">
        <v>44173</v>
      </c>
      <c r="C566" s="2" t="str">
        <f t="shared" si="16"/>
        <v>Tuesday</v>
      </c>
      <c r="D566" s="2" t="str">
        <f t="shared" si="17"/>
        <v>December</v>
      </c>
      <c r="E566" s="3">
        <v>0.49089610113455018</v>
      </c>
      <c r="F566" t="s">
        <v>2152</v>
      </c>
      <c r="G566" t="s">
        <v>2364</v>
      </c>
      <c r="H566" t="s">
        <v>1010</v>
      </c>
      <c r="I566" s="1" t="s">
        <v>2485</v>
      </c>
      <c r="J566" s="1" t="s">
        <v>2472</v>
      </c>
      <c r="K566" s="1" t="s">
        <v>2448</v>
      </c>
      <c r="L566" s="1" t="s">
        <v>1012</v>
      </c>
      <c r="M566">
        <v>12356</v>
      </c>
      <c r="N566">
        <v>67</v>
      </c>
      <c r="O566" s="1" t="str">
        <f>VLOOKUP(Sales[[#This Row],[Product ID]],Products[[#Headers],[#Data],[Product ID]:[Product Name]],2,FALSE)</f>
        <v>Tracdomide</v>
      </c>
      <c r="P566" s="1" t="str">
        <f>VLOOKUP(Sales[[#This Row],[Product ID]],Products[[#Headers],[#Data],[Product ID]:[Category]],3,)</f>
        <v>Antipiretics</v>
      </c>
      <c r="Q566" s="13">
        <f>VLOOKUP(Sales[[#This Row],[Product ID]],Products[[#Headers],[#Data],[Product ID]:[Unit Price]],4,FALSE)</f>
        <v>11.81</v>
      </c>
      <c r="R566" s="14">
        <f>VLOOKUP(Sales[[#This Row],[Product ID]],Products[[#Headers],[#Data]],5,FALSE)</f>
        <v>10</v>
      </c>
      <c r="S566" s="13">
        <f>Sales[[#This Row],[Quantity]]*Sales[[#This Row],[Unit Price]]</f>
        <v>791.27</v>
      </c>
      <c r="T566" s="14">
        <f>Sales[[#This Row],[Quantity]]*Sales[[#This Row],[Unit Cost]]</f>
        <v>670</v>
      </c>
      <c r="U566" s="13">
        <f>Sales[[#This Row],[Total Sales]]-Sales[[#This Row],[Total Cost]]</f>
        <v>121.26999999999998</v>
      </c>
    </row>
    <row r="567" spans="1:21" x14ac:dyDescent="0.25">
      <c r="A567" t="s">
        <v>575</v>
      </c>
      <c r="B567" s="2">
        <v>44139</v>
      </c>
      <c r="C567" s="2" t="str">
        <f t="shared" si="16"/>
        <v>Wednesday</v>
      </c>
      <c r="D567" s="2" t="str">
        <f t="shared" si="17"/>
        <v>November</v>
      </c>
      <c r="E567" s="3">
        <v>0.62751375901795658</v>
      </c>
      <c r="F567" t="s">
        <v>2098</v>
      </c>
      <c r="G567" t="s">
        <v>2310</v>
      </c>
      <c r="H567" t="s">
        <v>1011</v>
      </c>
      <c r="I567" s="1" t="s">
        <v>2486</v>
      </c>
      <c r="J567" s="1" t="s">
        <v>2487</v>
      </c>
      <c r="K567" s="1" t="s">
        <v>2448</v>
      </c>
      <c r="L567" s="1" t="s">
        <v>1012</v>
      </c>
      <c r="M567">
        <v>12852</v>
      </c>
      <c r="N567">
        <v>48</v>
      </c>
      <c r="O567" s="1" t="str">
        <f>VLOOKUP(Sales[[#This Row],[Product ID]],Products[[#Headers],[#Data],[Product ID]:[Product Name]],2,FALSE)</f>
        <v>SanDisk Cruzer 64 GB USB Flash Drive</v>
      </c>
      <c r="P567" s="1" t="str">
        <f>VLOOKUP(Sales[[#This Row],[Product ID]],Products[[#Headers],[#Data],[Product ID]:[Category]],3,)</f>
        <v>Technology</v>
      </c>
      <c r="Q567" s="13">
        <f>VLOOKUP(Sales[[#This Row],[Product ID]],Products[[#Headers],[#Data],[Product ID]:[Unit Price]],4,FALSE)</f>
        <v>45.38</v>
      </c>
      <c r="R567" s="14">
        <f>VLOOKUP(Sales[[#This Row],[Product ID]],Products[[#Headers],[#Data]],5,FALSE)</f>
        <v>39</v>
      </c>
      <c r="S567" s="13">
        <f>Sales[[#This Row],[Quantity]]*Sales[[#This Row],[Unit Price]]</f>
        <v>2178.2400000000002</v>
      </c>
      <c r="T567" s="14">
        <f>Sales[[#This Row],[Quantity]]*Sales[[#This Row],[Unit Cost]]</f>
        <v>1872</v>
      </c>
      <c r="U567" s="13">
        <f>Sales[[#This Row],[Total Sales]]-Sales[[#This Row],[Total Cost]]</f>
        <v>306.24000000000024</v>
      </c>
    </row>
    <row r="568" spans="1:21" x14ac:dyDescent="0.25">
      <c r="A568" t="s">
        <v>576</v>
      </c>
      <c r="B568" s="2">
        <v>44071</v>
      </c>
      <c r="C568" s="2" t="str">
        <f t="shared" si="16"/>
        <v>Friday</v>
      </c>
      <c r="D568" s="2" t="str">
        <f t="shared" si="17"/>
        <v>August</v>
      </c>
      <c r="E568" s="3">
        <v>3.2245014820197149E-2</v>
      </c>
      <c r="F568" t="s">
        <v>2104</v>
      </c>
      <c r="G568" t="s">
        <v>2316</v>
      </c>
      <c r="H568" t="s">
        <v>1011</v>
      </c>
      <c r="I568" s="1" t="s">
        <v>2486</v>
      </c>
      <c r="J568" s="1" t="s">
        <v>2487</v>
      </c>
      <c r="K568" s="1" t="s">
        <v>2448</v>
      </c>
      <c r="L568" s="1" t="s">
        <v>1014</v>
      </c>
      <c r="M568">
        <v>12408</v>
      </c>
      <c r="N568">
        <v>93</v>
      </c>
      <c r="O568" s="1" t="str">
        <f>VLOOKUP(Sales[[#This Row],[Product ID]],Products[[#Headers],[#Data],[Product ID]:[Product Name]],2,FALSE)</f>
        <v>GE 30524EE4</v>
      </c>
      <c r="P568" s="1" t="str">
        <f>VLOOKUP(Sales[[#This Row],[Product ID]],Products[[#Headers],[#Data],[Product ID]:[Category]],3,)</f>
        <v>Technology</v>
      </c>
      <c r="Q568" s="13">
        <f>VLOOKUP(Sales[[#This Row],[Product ID]],Products[[#Headers],[#Data],[Product ID]:[Unit Price]],4,FALSE)</f>
        <v>99.71</v>
      </c>
      <c r="R568" s="14">
        <f>VLOOKUP(Sales[[#This Row],[Product ID]],Products[[#Headers],[#Data]],5,FALSE)</f>
        <v>93</v>
      </c>
      <c r="S568" s="13">
        <f>Sales[[#This Row],[Quantity]]*Sales[[#This Row],[Unit Price]]</f>
        <v>9273.0299999999988</v>
      </c>
      <c r="T568" s="14">
        <f>Sales[[#This Row],[Quantity]]*Sales[[#This Row],[Unit Cost]]</f>
        <v>8649</v>
      </c>
      <c r="U568" s="13">
        <f>Sales[[#This Row],[Total Sales]]-Sales[[#This Row],[Total Cost]]</f>
        <v>624.02999999999884</v>
      </c>
    </row>
    <row r="569" spans="1:21" x14ac:dyDescent="0.25">
      <c r="A569" t="s">
        <v>577</v>
      </c>
      <c r="B569" s="2">
        <v>44259</v>
      </c>
      <c r="C569" s="2" t="str">
        <f t="shared" si="16"/>
        <v>Thursday</v>
      </c>
      <c r="D569" s="2" t="str">
        <f t="shared" si="17"/>
        <v>March</v>
      </c>
      <c r="E569" s="3">
        <v>0.38474956328404886</v>
      </c>
      <c r="F569" t="s">
        <v>2160</v>
      </c>
      <c r="G569" t="s">
        <v>2372</v>
      </c>
      <c r="H569" t="s">
        <v>1010</v>
      </c>
      <c r="I569" s="1" t="s">
        <v>2488</v>
      </c>
      <c r="J569" s="1" t="s">
        <v>2489</v>
      </c>
      <c r="K569" s="1" t="s">
        <v>2448</v>
      </c>
      <c r="L569" s="1" t="s">
        <v>1013</v>
      </c>
      <c r="M569">
        <v>12979</v>
      </c>
      <c r="N569">
        <v>31</v>
      </c>
      <c r="O569" s="1" t="str">
        <f>VLOOKUP(Sales[[#This Row],[Product ID]],Products[[#Headers],[#Data],[Product ID]:[Product Name]],2,FALSE)</f>
        <v>Acco Translucent Poly Ring Binders</v>
      </c>
      <c r="P569" s="1" t="str">
        <f>VLOOKUP(Sales[[#This Row],[Product ID]],Products[[#Headers],[#Data],[Product ID]:[Category]],3,)</f>
        <v>Office Supplies</v>
      </c>
      <c r="Q569" s="13">
        <f>VLOOKUP(Sales[[#This Row],[Product ID]],Products[[#Headers],[#Data],[Product ID]:[Unit Price]],4,FALSE)</f>
        <v>93.78</v>
      </c>
      <c r="R569" s="14">
        <f>VLOOKUP(Sales[[#This Row],[Product ID]],Products[[#Headers],[#Data]],5,FALSE)</f>
        <v>63</v>
      </c>
      <c r="S569" s="13">
        <f>Sales[[#This Row],[Quantity]]*Sales[[#This Row],[Unit Price]]</f>
        <v>2907.18</v>
      </c>
      <c r="T569" s="14">
        <f>Sales[[#This Row],[Quantity]]*Sales[[#This Row],[Unit Cost]]</f>
        <v>1953</v>
      </c>
      <c r="U569" s="13">
        <f>Sales[[#This Row],[Total Sales]]-Sales[[#This Row],[Total Cost]]</f>
        <v>954.17999999999984</v>
      </c>
    </row>
    <row r="570" spans="1:21" x14ac:dyDescent="0.25">
      <c r="A570" t="s">
        <v>578</v>
      </c>
      <c r="B570" s="2">
        <v>44299</v>
      </c>
      <c r="C570" s="2" t="str">
        <f t="shared" si="16"/>
        <v>Tuesday</v>
      </c>
      <c r="D570" s="2" t="str">
        <f t="shared" si="17"/>
        <v>April</v>
      </c>
      <c r="E570" s="3">
        <v>0.62405574050006707</v>
      </c>
      <c r="F570" t="s">
        <v>2141</v>
      </c>
      <c r="G570" t="s">
        <v>2353</v>
      </c>
      <c r="H570" t="s">
        <v>1011</v>
      </c>
      <c r="I570" s="1" t="s">
        <v>2482</v>
      </c>
      <c r="J570" s="1" t="s">
        <v>2483</v>
      </c>
      <c r="K570" s="1" t="s">
        <v>2448</v>
      </c>
      <c r="L570" s="1" t="s">
        <v>1013</v>
      </c>
      <c r="M570">
        <v>12817</v>
      </c>
      <c r="N570">
        <v>15</v>
      </c>
      <c r="O570" s="1" t="str">
        <f>VLOOKUP(Sales[[#This Row],[Product ID]],Products[[#Headers],[#Data],[Product ID]:[Product Name]],2,FALSE)</f>
        <v>Vinyl Sectional Post Binders</v>
      </c>
      <c r="P570" s="1" t="str">
        <f>VLOOKUP(Sales[[#This Row],[Product ID]],Products[[#Headers],[#Data],[Product ID]:[Category]],3,)</f>
        <v>Office Supplies</v>
      </c>
      <c r="Q570" s="13">
        <f>VLOOKUP(Sales[[#This Row],[Product ID]],Products[[#Headers],[#Data],[Product ID]:[Unit Price]],4,FALSE)</f>
        <v>21.48</v>
      </c>
      <c r="R570" s="14">
        <f>VLOOKUP(Sales[[#This Row],[Product ID]],Products[[#Headers],[#Data]],5,FALSE)</f>
        <v>19</v>
      </c>
      <c r="S570" s="13">
        <f>Sales[[#This Row],[Quantity]]*Sales[[#This Row],[Unit Price]]</f>
        <v>322.2</v>
      </c>
      <c r="T570" s="14">
        <f>Sales[[#This Row],[Quantity]]*Sales[[#This Row],[Unit Cost]]</f>
        <v>285</v>
      </c>
      <c r="U570" s="13">
        <f>Sales[[#This Row],[Total Sales]]-Sales[[#This Row],[Total Cost]]</f>
        <v>37.199999999999989</v>
      </c>
    </row>
    <row r="571" spans="1:21" x14ac:dyDescent="0.25">
      <c r="A571" t="s">
        <v>579</v>
      </c>
      <c r="B571" s="2">
        <v>44125</v>
      </c>
      <c r="C571" s="2" t="str">
        <f t="shared" si="16"/>
        <v>Wednesday</v>
      </c>
      <c r="D571" s="2" t="str">
        <f t="shared" si="17"/>
        <v>October</v>
      </c>
      <c r="E571" s="3">
        <v>0.36140803420270196</v>
      </c>
      <c r="F571" t="s">
        <v>2188</v>
      </c>
      <c r="G571" t="s">
        <v>2400</v>
      </c>
      <c r="H571" t="s">
        <v>1010</v>
      </c>
      <c r="I571" s="1" t="s">
        <v>2490</v>
      </c>
      <c r="J571" s="1" t="s">
        <v>2477</v>
      </c>
      <c r="K571" s="1" t="s">
        <v>2448</v>
      </c>
      <c r="L571" s="1" t="s">
        <v>1012</v>
      </c>
      <c r="M571">
        <v>12722</v>
      </c>
      <c r="N571">
        <v>74</v>
      </c>
      <c r="O571" s="1" t="str">
        <f>VLOOKUP(Sales[[#This Row],[Product ID]],Products[[#Headers],[#Data],[Product ID]:[Product Name]],2,FALSE)</f>
        <v>Nortel Meridian M3904 Professional Digital phone</v>
      </c>
      <c r="P571" s="1" t="str">
        <f>VLOOKUP(Sales[[#This Row],[Product ID]],Products[[#Headers],[#Data],[Product ID]:[Category]],3,)</f>
        <v>Technology</v>
      </c>
      <c r="Q571" s="13">
        <f>VLOOKUP(Sales[[#This Row],[Product ID]],Products[[#Headers],[#Data],[Product ID]:[Unit Price]],4,FALSE)</f>
        <v>59.61</v>
      </c>
      <c r="R571" s="14">
        <f>VLOOKUP(Sales[[#This Row],[Product ID]],Products[[#Headers],[#Data]],5,FALSE)</f>
        <v>43</v>
      </c>
      <c r="S571" s="13">
        <f>Sales[[#This Row],[Quantity]]*Sales[[#This Row],[Unit Price]]</f>
        <v>4411.1400000000003</v>
      </c>
      <c r="T571" s="14">
        <f>Sales[[#This Row],[Quantity]]*Sales[[#This Row],[Unit Cost]]</f>
        <v>3182</v>
      </c>
      <c r="U571" s="13">
        <f>Sales[[#This Row],[Total Sales]]-Sales[[#This Row],[Total Cost]]</f>
        <v>1229.1400000000003</v>
      </c>
    </row>
    <row r="572" spans="1:21" x14ac:dyDescent="0.25">
      <c r="A572" t="s">
        <v>580</v>
      </c>
      <c r="B572" s="2">
        <v>44152</v>
      </c>
      <c r="C572" s="2" t="str">
        <f t="shared" si="16"/>
        <v>Tuesday</v>
      </c>
      <c r="D572" s="2" t="str">
        <f t="shared" si="17"/>
        <v>November</v>
      </c>
      <c r="E572" s="3">
        <v>0.34568819310322463</v>
      </c>
      <c r="F572" t="s">
        <v>2075</v>
      </c>
      <c r="G572" t="s">
        <v>2287</v>
      </c>
      <c r="H572" t="s">
        <v>1011</v>
      </c>
      <c r="I572" s="1" t="s">
        <v>2491</v>
      </c>
      <c r="J572" s="1" t="s">
        <v>2492</v>
      </c>
      <c r="K572" s="1" t="s">
        <v>2448</v>
      </c>
      <c r="L572" s="1" t="s">
        <v>1012</v>
      </c>
      <c r="M572">
        <v>12465</v>
      </c>
      <c r="N572">
        <v>81</v>
      </c>
      <c r="O572" s="1" t="str">
        <f>VLOOKUP(Sales[[#This Row],[Product ID]],Products[[#Headers],[#Data],[Product ID]:[Product Name]],2,FALSE)</f>
        <v>Ibico Standard Transparent Covers</v>
      </c>
      <c r="P572" s="1" t="str">
        <f>VLOOKUP(Sales[[#This Row],[Product ID]],Products[[#Headers],[#Data],[Product ID]:[Category]],3,)</f>
        <v>Office Supplies</v>
      </c>
      <c r="Q572" s="13">
        <f>VLOOKUP(Sales[[#This Row],[Product ID]],Products[[#Headers],[#Data],[Product ID]:[Unit Price]],4,FALSE)</f>
        <v>32.9</v>
      </c>
      <c r="R572" s="14">
        <f>VLOOKUP(Sales[[#This Row],[Product ID]],Products[[#Headers],[#Data]],5,FALSE)</f>
        <v>22</v>
      </c>
      <c r="S572" s="13">
        <f>Sales[[#This Row],[Quantity]]*Sales[[#This Row],[Unit Price]]</f>
        <v>2664.9</v>
      </c>
      <c r="T572" s="14">
        <f>Sales[[#This Row],[Quantity]]*Sales[[#This Row],[Unit Cost]]</f>
        <v>1782</v>
      </c>
      <c r="U572" s="13">
        <f>Sales[[#This Row],[Total Sales]]-Sales[[#This Row],[Total Cost]]</f>
        <v>882.90000000000009</v>
      </c>
    </row>
    <row r="573" spans="1:21" x14ac:dyDescent="0.25">
      <c r="A573" t="s">
        <v>581</v>
      </c>
      <c r="B573" s="2">
        <v>44142</v>
      </c>
      <c r="C573" s="2" t="str">
        <f t="shared" si="16"/>
        <v>Saturday</v>
      </c>
      <c r="D573" s="2" t="str">
        <f t="shared" si="17"/>
        <v>November</v>
      </c>
      <c r="E573" s="3">
        <v>0.39888410186678258</v>
      </c>
      <c r="F573" t="s">
        <v>2155</v>
      </c>
      <c r="G573" t="s">
        <v>2367</v>
      </c>
      <c r="H573" t="s">
        <v>1011</v>
      </c>
      <c r="I573" s="1" t="s">
        <v>2491</v>
      </c>
      <c r="J573" s="1" t="s">
        <v>2492</v>
      </c>
      <c r="K573" s="1" t="s">
        <v>2448</v>
      </c>
      <c r="L573" s="1" t="s">
        <v>1012</v>
      </c>
      <c r="M573">
        <v>12788</v>
      </c>
      <c r="N573">
        <v>10</v>
      </c>
      <c r="O573" s="1" t="str">
        <f>VLOOKUP(Sales[[#This Row],[Product ID]],Products[[#Headers],[#Data],[Product ID]:[Product Name]],2,FALSE)</f>
        <v>Fellowes Premier Superior Surge Suppressor, 10-Outlet, With Phone and Remote</v>
      </c>
      <c r="P573" s="1" t="str">
        <f>VLOOKUP(Sales[[#This Row],[Product ID]],Products[[#Headers],[#Data],[Product ID]:[Category]],3,)</f>
        <v>Office Supplies</v>
      </c>
      <c r="Q573" s="13">
        <f>VLOOKUP(Sales[[#This Row],[Product ID]],Products[[#Headers],[#Data],[Product ID]:[Unit Price]],4,FALSE)</f>
        <v>60.18</v>
      </c>
      <c r="R573" s="14">
        <f>VLOOKUP(Sales[[#This Row],[Product ID]],Products[[#Headers],[#Data]],5,FALSE)</f>
        <v>54</v>
      </c>
      <c r="S573" s="13">
        <f>Sales[[#This Row],[Quantity]]*Sales[[#This Row],[Unit Price]]</f>
        <v>601.79999999999995</v>
      </c>
      <c r="T573" s="14">
        <f>Sales[[#This Row],[Quantity]]*Sales[[#This Row],[Unit Cost]]</f>
        <v>540</v>
      </c>
      <c r="U573" s="13">
        <f>Sales[[#This Row],[Total Sales]]-Sales[[#This Row],[Total Cost]]</f>
        <v>61.799999999999955</v>
      </c>
    </row>
    <row r="574" spans="1:21" x14ac:dyDescent="0.25">
      <c r="A574" t="s">
        <v>582</v>
      </c>
      <c r="B574" s="2">
        <v>44237</v>
      </c>
      <c r="C574" s="2" t="str">
        <f t="shared" si="16"/>
        <v>Wednesday</v>
      </c>
      <c r="D574" s="2" t="str">
        <f t="shared" si="17"/>
        <v>February</v>
      </c>
      <c r="E574" s="3">
        <v>0.3454918054809808</v>
      </c>
      <c r="F574" t="s">
        <v>2122</v>
      </c>
      <c r="G574" t="s">
        <v>2334</v>
      </c>
      <c r="H574" t="s">
        <v>1011</v>
      </c>
      <c r="I574" s="1" t="s">
        <v>2491</v>
      </c>
      <c r="J574" s="1" t="s">
        <v>2492</v>
      </c>
      <c r="K574" s="1" t="s">
        <v>2448</v>
      </c>
      <c r="L574" s="1" t="s">
        <v>1012</v>
      </c>
      <c r="M574">
        <v>12760</v>
      </c>
      <c r="N574">
        <v>56</v>
      </c>
      <c r="O574" s="1" t="str">
        <f>VLOOKUP(Sales[[#This Row],[Product ID]],Products[[#Headers],[#Data],[Product ID]:[Product Name]],2,FALSE)</f>
        <v>Insertable Tab Post Binder Dividers</v>
      </c>
      <c r="P574" s="1" t="str">
        <f>VLOOKUP(Sales[[#This Row],[Product ID]],Products[[#Headers],[#Data],[Product ID]:[Category]],3,)</f>
        <v>Office Supplies</v>
      </c>
      <c r="Q574" s="13">
        <f>VLOOKUP(Sales[[#This Row],[Product ID]],Products[[#Headers],[#Data],[Product ID]:[Unit Price]],4,FALSE)</f>
        <v>60.87</v>
      </c>
      <c r="R574" s="14">
        <f>VLOOKUP(Sales[[#This Row],[Product ID]],Products[[#Headers],[#Data]],5,FALSE)</f>
        <v>52</v>
      </c>
      <c r="S574" s="13">
        <f>Sales[[#This Row],[Quantity]]*Sales[[#This Row],[Unit Price]]</f>
        <v>3408.72</v>
      </c>
      <c r="T574" s="14">
        <f>Sales[[#This Row],[Quantity]]*Sales[[#This Row],[Unit Cost]]</f>
        <v>2912</v>
      </c>
      <c r="U574" s="13">
        <f>Sales[[#This Row],[Total Sales]]-Sales[[#This Row],[Total Cost]]</f>
        <v>496.7199999999998</v>
      </c>
    </row>
    <row r="575" spans="1:21" x14ac:dyDescent="0.25">
      <c r="A575" t="s">
        <v>583</v>
      </c>
      <c r="B575" s="2">
        <v>44021</v>
      </c>
      <c r="C575" s="2" t="str">
        <f t="shared" si="16"/>
        <v>Thursday</v>
      </c>
      <c r="D575" s="2" t="str">
        <f t="shared" si="17"/>
        <v>July</v>
      </c>
      <c r="E575" s="3">
        <v>0.26724472026803203</v>
      </c>
      <c r="F575" t="s">
        <v>2121</v>
      </c>
      <c r="G575" t="s">
        <v>2333</v>
      </c>
      <c r="H575" t="s">
        <v>1010</v>
      </c>
      <c r="I575" s="1" t="s">
        <v>2469</v>
      </c>
      <c r="J575" s="1" t="s">
        <v>2458</v>
      </c>
      <c r="K575" s="1" t="s">
        <v>2448</v>
      </c>
      <c r="L575" s="1" t="s">
        <v>1012</v>
      </c>
      <c r="M575">
        <v>12592</v>
      </c>
      <c r="N575">
        <v>71</v>
      </c>
      <c r="O575" s="1" t="str">
        <f>VLOOKUP(Sales[[#This Row],[Product ID]],Products[[#Headers],[#Data],[Product ID]:[Product Name]],2,FALSE)</f>
        <v>Logitech P710e Mobile Speakerphone</v>
      </c>
      <c r="P575" s="1" t="str">
        <f>VLOOKUP(Sales[[#This Row],[Product ID]],Products[[#Headers],[#Data],[Product ID]:[Category]],3,)</f>
        <v>Technology</v>
      </c>
      <c r="Q575" s="13">
        <f>VLOOKUP(Sales[[#This Row],[Product ID]],Products[[#Headers],[#Data],[Product ID]:[Unit Price]],4,FALSE)</f>
        <v>46.57</v>
      </c>
      <c r="R575" s="14">
        <f>VLOOKUP(Sales[[#This Row],[Product ID]],Products[[#Headers],[#Data]],5,FALSE)</f>
        <v>25</v>
      </c>
      <c r="S575" s="13">
        <f>Sales[[#This Row],[Quantity]]*Sales[[#This Row],[Unit Price]]</f>
        <v>3306.47</v>
      </c>
      <c r="T575" s="14">
        <f>Sales[[#This Row],[Quantity]]*Sales[[#This Row],[Unit Cost]]</f>
        <v>1775</v>
      </c>
      <c r="U575" s="13">
        <f>Sales[[#This Row],[Total Sales]]-Sales[[#This Row],[Total Cost]]</f>
        <v>1531.4699999999998</v>
      </c>
    </row>
    <row r="576" spans="1:21" x14ac:dyDescent="0.25">
      <c r="A576" t="s">
        <v>584</v>
      </c>
      <c r="B576" s="2">
        <v>44266</v>
      </c>
      <c r="C576" s="2" t="str">
        <f t="shared" si="16"/>
        <v>Thursday</v>
      </c>
      <c r="D576" s="2" t="str">
        <f t="shared" si="17"/>
        <v>March</v>
      </c>
      <c r="E576" s="3">
        <v>0.38304635991866864</v>
      </c>
      <c r="F576" t="s">
        <v>2124</v>
      </c>
      <c r="G576" t="s">
        <v>2336</v>
      </c>
      <c r="H576" t="s">
        <v>1011</v>
      </c>
      <c r="I576" s="1" t="s">
        <v>2469</v>
      </c>
      <c r="J576" s="1" t="s">
        <v>2458</v>
      </c>
      <c r="K576" s="1" t="s">
        <v>2448</v>
      </c>
      <c r="L576" s="1" t="s">
        <v>1012</v>
      </c>
      <c r="M576">
        <v>12907</v>
      </c>
      <c r="N576">
        <v>37</v>
      </c>
      <c r="O576" s="1" t="str">
        <f>VLOOKUP(Sales[[#This Row],[Product ID]],Products[[#Headers],[#Data],[Product ID]:[Product Name]],2,FALSE)</f>
        <v>Mini 13-1/2 Capacity Data Binder Rack, Pearl</v>
      </c>
      <c r="P576" s="1" t="str">
        <f>VLOOKUP(Sales[[#This Row],[Product ID]],Products[[#Headers],[#Data],[Product ID]:[Category]],3,)</f>
        <v>Office Supplies</v>
      </c>
      <c r="Q576" s="13">
        <f>VLOOKUP(Sales[[#This Row],[Product ID]],Products[[#Headers],[#Data],[Product ID]:[Unit Price]],4,FALSE)</f>
        <v>52.42</v>
      </c>
      <c r="R576" s="14">
        <f>VLOOKUP(Sales[[#This Row],[Product ID]],Products[[#Headers],[#Data]],5,FALSE)</f>
        <v>24</v>
      </c>
      <c r="S576" s="13">
        <f>Sales[[#This Row],[Quantity]]*Sales[[#This Row],[Unit Price]]</f>
        <v>1939.54</v>
      </c>
      <c r="T576" s="14">
        <f>Sales[[#This Row],[Quantity]]*Sales[[#This Row],[Unit Cost]]</f>
        <v>888</v>
      </c>
      <c r="U576" s="13">
        <f>Sales[[#This Row],[Total Sales]]-Sales[[#This Row],[Total Cost]]</f>
        <v>1051.54</v>
      </c>
    </row>
    <row r="577" spans="1:21" x14ac:dyDescent="0.25">
      <c r="A577" t="s">
        <v>585</v>
      </c>
      <c r="B577" s="2">
        <v>44200</v>
      </c>
      <c r="C577" s="2" t="str">
        <f t="shared" si="16"/>
        <v>Monday</v>
      </c>
      <c r="D577" s="2" t="str">
        <f t="shared" si="17"/>
        <v>January</v>
      </c>
      <c r="E577" s="3">
        <v>0.77112357941626442</v>
      </c>
      <c r="F577" t="s">
        <v>2114</v>
      </c>
      <c r="G577" t="s">
        <v>2326</v>
      </c>
      <c r="H577" t="s">
        <v>1011</v>
      </c>
      <c r="I577" s="1" t="s">
        <v>2469</v>
      </c>
      <c r="J577" s="1" t="s">
        <v>2458</v>
      </c>
      <c r="K577" s="1" t="s">
        <v>2448</v>
      </c>
      <c r="L577" s="1" t="s">
        <v>1013</v>
      </c>
      <c r="M577">
        <v>12862</v>
      </c>
      <c r="N577">
        <v>36</v>
      </c>
      <c r="O577" s="1" t="str">
        <f>VLOOKUP(Sales[[#This Row],[Product ID]],Products[[#Headers],[#Data],[Product ID]:[Product Name]],2,FALSE)</f>
        <v>Avery 473</v>
      </c>
      <c r="P577" s="1" t="str">
        <f>VLOOKUP(Sales[[#This Row],[Product ID]],Products[[#Headers],[#Data],[Product ID]:[Category]],3,)</f>
        <v>Office Supplies</v>
      </c>
      <c r="Q577" s="13">
        <f>VLOOKUP(Sales[[#This Row],[Product ID]],Products[[#Headers],[#Data],[Product ID]:[Unit Price]],4,FALSE)</f>
        <v>97.26</v>
      </c>
      <c r="R577" s="14">
        <f>VLOOKUP(Sales[[#This Row],[Product ID]],Products[[#Headers],[#Data]],5,FALSE)</f>
        <v>61</v>
      </c>
      <c r="S577" s="13">
        <f>Sales[[#This Row],[Quantity]]*Sales[[#This Row],[Unit Price]]</f>
        <v>3501.36</v>
      </c>
      <c r="T577" s="14">
        <f>Sales[[#This Row],[Quantity]]*Sales[[#This Row],[Unit Cost]]</f>
        <v>2196</v>
      </c>
      <c r="U577" s="13">
        <f>Sales[[#This Row],[Total Sales]]-Sales[[#This Row],[Total Cost]]</f>
        <v>1305.3600000000001</v>
      </c>
    </row>
    <row r="578" spans="1:21" x14ac:dyDescent="0.25">
      <c r="A578" t="s">
        <v>586</v>
      </c>
      <c r="B578" s="2">
        <v>44076</v>
      </c>
      <c r="C578" s="2" t="str">
        <f t="shared" ref="C578:C641" si="18">TEXT(B578,"DDDD")</f>
        <v>Wednesday</v>
      </c>
      <c r="D578" s="2" t="str">
        <f t="shared" ref="D578:D641" si="19">TEXT(B578,"MMMM")</f>
        <v>September</v>
      </c>
      <c r="E578" s="3">
        <v>0.40775081161746263</v>
      </c>
      <c r="F578" t="s">
        <v>2168</v>
      </c>
      <c r="G578" t="s">
        <v>2380</v>
      </c>
      <c r="H578" t="s">
        <v>1010</v>
      </c>
      <c r="I578" s="1" t="s">
        <v>2469</v>
      </c>
      <c r="J578" s="1" t="s">
        <v>2458</v>
      </c>
      <c r="K578" s="1" t="s">
        <v>2448</v>
      </c>
      <c r="L578" s="1" t="s">
        <v>1013</v>
      </c>
      <c r="M578">
        <v>12973</v>
      </c>
      <c r="N578">
        <v>95</v>
      </c>
      <c r="O578" s="1" t="str">
        <f>VLOOKUP(Sales[[#This Row],[Product ID]],Products[[#Headers],[#Data],[Product ID]:[Product Name]],2,FALSE)</f>
        <v>ClearSounds CSC500 Amplified Spirit Phone Corded phone</v>
      </c>
      <c r="P578" s="1" t="str">
        <f>VLOOKUP(Sales[[#This Row],[Product ID]],Products[[#Headers],[#Data],[Product ID]:[Category]],3,)</f>
        <v>Technology</v>
      </c>
      <c r="Q578" s="13">
        <f>VLOOKUP(Sales[[#This Row],[Product ID]],Products[[#Headers],[#Data],[Product ID]:[Unit Price]],4,FALSE)</f>
        <v>29.22</v>
      </c>
      <c r="R578" s="14">
        <f>VLOOKUP(Sales[[#This Row],[Product ID]],Products[[#Headers],[#Data]],5,FALSE)</f>
        <v>18</v>
      </c>
      <c r="S578" s="13">
        <f>Sales[[#This Row],[Quantity]]*Sales[[#This Row],[Unit Price]]</f>
        <v>2775.9</v>
      </c>
      <c r="T578" s="14">
        <f>Sales[[#This Row],[Quantity]]*Sales[[#This Row],[Unit Cost]]</f>
        <v>1710</v>
      </c>
      <c r="U578" s="13">
        <f>Sales[[#This Row],[Total Sales]]-Sales[[#This Row],[Total Cost]]</f>
        <v>1065.9000000000001</v>
      </c>
    </row>
    <row r="579" spans="1:21" x14ac:dyDescent="0.25">
      <c r="A579" t="s">
        <v>587</v>
      </c>
      <c r="B579" s="2">
        <v>44220</v>
      </c>
      <c r="C579" s="2" t="str">
        <f t="shared" si="18"/>
        <v>Sunday</v>
      </c>
      <c r="D579" s="2" t="str">
        <f t="shared" si="19"/>
        <v>January</v>
      </c>
      <c r="E579" s="3">
        <v>0.94974392719525202</v>
      </c>
      <c r="F579" t="s">
        <v>2132</v>
      </c>
      <c r="G579" t="s">
        <v>2344</v>
      </c>
      <c r="H579" t="s">
        <v>1011</v>
      </c>
      <c r="I579" s="1" t="s">
        <v>2469</v>
      </c>
      <c r="J579" s="1" t="s">
        <v>2458</v>
      </c>
      <c r="K579" s="1" t="s">
        <v>2448</v>
      </c>
      <c r="L579" s="1" t="s">
        <v>1013</v>
      </c>
      <c r="M579">
        <v>12739</v>
      </c>
      <c r="N579">
        <v>28</v>
      </c>
      <c r="O579" s="1" t="str">
        <f>VLOOKUP(Sales[[#This Row],[Product ID]],Products[[#Headers],[#Data],[Product ID]:[Product Name]],2,FALSE)</f>
        <v>Self-Adhesive Removable Labels</v>
      </c>
      <c r="P579" s="1" t="str">
        <f>VLOOKUP(Sales[[#This Row],[Product ID]],Products[[#Headers],[#Data],[Product ID]:[Category]],3,)</f>
        <v>Office Supplies</v>
      </c>
      <c r="Q579" s="13">
        <f>VLOOKUP(Sales[[#This Row],[Product ID]],Products[[#Headers],[#Data],[Product ID]:[Unit Price]],4,FALSE)</f>
        <v>31.75</v>
      </c>
      <c r="R579" s="14">
        <f>VLOOKUP(Sales[[#This Row],[Product ID]],Products[[#Headers],[#Data]],5,FALSE)</f>
        <v>22</v>
      </c>
      <c r="S579" s="13">
        <f>Sales[[#This Row],[Quantity]]*Sales[[#This Row],[Unit Price]]</f>
        <v>889</v>
      </c>
      <c r="T579" s="14">
        <f>Sales[[#This Row],[Quantity]]*Sales[[#This Row],[Unit Cost]]</f>
        <v>616</v>
      </c>
      <c r="U579" s="13">
        <f>Sales[[#This Row],[Total Sales]]-Sales[[#This Row],[Total Cost]]</f>
        <v>273</v>
      </c>
    </row>
    <row r="580" spans="1:21" x14ac:dyDescent="0.25">
      <c r="A580" t="s">
        <v>588</v>
      </c>
      <c r="B580" s="2">
        <v>44135</v>
      </c>
      <c r="C580" s="2" t="str">
        <f t="shared" si="18"/>
        <v>Saturday</v>
      </c>
      <c r="D580" s="2" t="str">
        <f t="shared" si="19"/>
        <v>October</v>
      </c>
      <c r="E580" s="3">
        <v>0.67281453437519556</v>
      </c>
      <c r="F580" t="s">
        <v>2153</v>
      </c>
      <c r="G580" t="s">
        <v>2365</v>
      </c>
      <c r="H580" t="s">
        <v>1011</v>
      </c>
      <c r="I580" s="1" t="s">
        <v>2493</v>
      </c>
      <c r="J580" s="1" t="s">
        <v>2494</v>
      </c>
      <c r="K580" s="1" t="s">
        <v>2448</v>
      </c>
      <c r="L580" s="1" t="s">
        <v>1012</v>
      </c>
      <c r="M580">
        <v>12238</v>
      </c>
      <c r="N580">
        <v>68</v>
      </c>
      <c r="O580" s="1" t="str">
        <f>VLOOKUP(Sales[[#This Row],[Product ID]],Products[[#Headers],[#Data],[Product ID]:[Product Name]],2,FALSE)</f>
        <v>Ergomethate</v>
      </c>
      <c r="P580" s="1" t="str">
        <f>VLOOKUP(Sales[[#This Row],[Product ID]],Products[[#Headers],[#Data],[Product ID]:[Category]],3,)</f>
        <v>Mood Stabilizers</v>
      </c>
      <c r="Q580" s="13">
        <f>VLOOKUP(Sales[[#This Row],[Product ID]],Products[[#Headers],[#Data],[Product ID]:[Unit Price]],4,FALSE)</f>
        <v>30.35</v>
      </c>
      <c r="R580" s="14">
        <f>VLOOKUP(Sales[[#This Row],[Product ID]],Products[[#Headers],[#Data]],5,FALSE)</f>
        <v>23</v>
      </c>
      <c r="S580" s="13">
        <f>Sales[[#This Row],[Quantity]]*Sales[[#This Row],[Unit Price]]</f>
        <v>2063.8000000000002</v>
      </c>
      <c r="T580" s="14">
        <f>Sales[[#This Row],[Quantity]]*Sales[[#This Row],[Unit Cost]]</f>
        <v>1564</v>
      </c>
      <c r="U580" s="13">
        <f>Sales[[#This Row],[Total Sales]]-Sales[[#This Row],[Total Cost]]</f>
        <v>499.80000000000018</v>
      </c>
    </row>
    <row r="581" spans="1:21" x14ac:dyDescent="0.25">
      <c r="A581" t="s">
        <v>589</v>
      </c>
      <c r="B581" s="2">
        <v>44324</v>
      </c>
      <c r="C581" s="2" t="str">
        <f t="shared" si="18"/>
        <v>Saturday</v>
      </c>
      <c r="D581" s="2" t="str">
        <f t="shared" si="19"/>
        <v>May</v>
      </c>
      <c r="E581" s="3">
        <v>0.98894686479856797</v>
      </c>
      <c r="F581" t="s">
        <v>2210</v>
      </c>
      <c r="G581" t="s">
        <v>2422</v>
      </c>
      <c r="H581" t="s">
        <v>1010</v>
      </c>
      <c r="I581" s="1" t="s">
        <v>2493</v>
      </c>
      <c r="J581" s="1" t="s">
        <v>2494</v>
      </c>
      <c r="K581" s="1" t="s">
        <v>2448</v>
      </c>
      <c r="L581" s="1" t="s">
        <v>1013</v>
      </c>
      <c r="M581">
        <v>12967</v>
      </c>
      <c r="N581">
        <v>42</v>
      </c>
      <c r="O581" s="1" t="str">
        <f>VLOOKUP(Sales[[#This Row],[Product ID]],Products[[#Headers],[#Data],[Product ID]:[Product Name]],2,FALSE)</f>
        <v>Tops Green Bar Computer Printout Paper</v>
      </c>
      <c r="P581" s="1" t="str">
        <f>VLOOKUP(Sales[[#This Row],[Product ID]],Products[[#Headers],[#Data],[Product ID]:[Category]],3,)</f>
        <v>Office Supplies</v>
      </c>
      <c r="Q581" s="13">
        <f>VLOOKUP(Sales[[#This Row],[Product ID]],Products[[#Headers],[#Data],[Product ID]:[Unit Price]],4,FALSE)</f>
        <v>91.3</v>
      </c>
      <c r="R581" s="14">
        <f>VLOOKUP(Sales[[#This Row],[Product ID]],Products[[#Headers],[#Data]],5,FALSE)</f>
        <v>65</v>
      </c>
      <c r="S581" s="13">
        <f>Sales[[#This Row],[Quantity]]*Sales[[#This Row],[Unit Price]]</f>
        <v>3834.6</v>
      </c>
      <c r="T581" s="14">
        <f>Sales[[#This Row],[Quantity]]*Sales[[#This Row],[Unit Cost]]</f>
        <v>2730</v>
      </c>
      <c r="U581" s="13">
        <f>Sales[[#This Row],[Total Sales]]-Sales[[#This Row],[Total Cost]]</f>
        <v>1104.5999999999999</v>
      </c>
    </row>
    <row r="582" spans="1:21" x14ac:dyDescent="0.25">
      <c r="A582" t="s">
        <v>590</v>
      </c>
      <c r="B582" s="2">
        <v>44145</v>
      </c>
      <c r="C582" s="2" t="str">
        <f t="shared" si="18"/>
        <v>Tuesday</v>
      </c>
      <c r="D582" s="2" t="str">
        <f t="shared" si="19"/>
        <v>November</v>
      </c>
      <c r="E582" s="3">
        <v>0.24817975431024974</v>
      </c>
      <c r="F582" t="s">
        <v>2200</v>
      </c>
      <c r="G582" t="s">
        <v>2412</v>
      </c>
      <c r="H582" t="s">
        <v>1011</v>
      </c>
      <c r="I582" s="1" t="s">
        <v>2463</v>
      </c>
      <c r="J582" s="1" t="s">
        <v>2450</v>
      </c>
      <c r="K582" s="1" t="s">
        <v>2448</v>
      </c>
      <c r="L582" s="1" t="s">
        <v>1013</v>
      </c>
      <c r="M582">
        <v>12699</v>
      </c>
      <c r="N582">
        <v>75</v>
      </c>
      <c r="O582" s="1" t="str">
        <f>VLOOKUP(Sales[[#This Row],[Product ID]],Products[[#Headers],[#Data],[Product ID]:[Product Name]],2,FALSE)</f>
        <v>Eldon Wave Desk Accessories</v>
      </c>
      <c r="P582" s="1" t="str">
        <f>VLOOKUP(Sales[[#This Row],[Product ID]],Products[[#Headers],[#Data],[Product ID]:[Category]],3,)</f>
        <v>Furniture</v>
      </c>
      <c r="Q582" s="13">
        <f>VLOOKUP(Sales[[#This Row],[Product ID]],Products[[#Headers],[#Data],[Product ID]:[Unit Price]],4,FALSE)</f>
        <v>81.209999999999994</v>
      </c>
      <c r="R582" s="14">
        <f>VLOOKUP(Sales[[#This Row],[Product ID]],Products[[#Headers],[#Data]],5,FALSE)</f>
        <v>74</v>
      </c>
      <c r="S582" s="13">
        <f>Sales[[#This Row],[Quantity]]*Sales[[#This Row],[Unit Price]]</f>
        <v>6090.7499999999991</v>
      </c>
      <c r="T582" s="14">
        <f>Sales[[#This Row],[Quantity]]*Sales[[#This Row],[Unit Cost]]</f>
        <v>5550</v>
      </c>
      <c r="U582" s="13">
        <f>Sales[[#This Row],[Total Sales]]-Sales[[#This Row],[Total Cost]]</f>
        <v>540.74999999999909</v>
      </c>
    </row>
    <row r="583" spans="1:21" x14ac:dyDescent="0.25">
      <c r="A583" t="s">
        <v>591</v>
      </c>
      <c r="B583" s="2">
        <v>44227</v>
      </c>
      <c r="C583" s="2" t="str">
        <f t="shared" si="18"/>
        <v>Sunday</v>
      </c>
      <c r="D583" s="2" t="str">
        <f t="shared" si="19"/>
        <v>January</v>
      </c>
      <c r="E583" s="3">
        <v>3.5564894259650259E-2</v>
      </c>
      <c r="F583" t="s">
        <v>2103</v>
      </c>
      <c r="G583" t="s">
        <v>2315</v>
      </c>
      <c r="H583" t="s">
        <v>1011</v>
      </c>
      <c r="I583" s="1" t="s">
        <v>2463</v>
      </c>
      <c r="J583" s="1" t="s">
        <v>2450</v>
      </c>
      <c r="K583" s="1" t="s">
        <v>2448</v>
      </c>
      <c r="L583" s="1" t="s">
        <v>1012</v>
      </c>
      <c r="M583">
        <v>12952</v>
      </c>
      <c r="N583">
        <v>48</v>
      </c>
      <c r="O583" s="1" t="str">
        <f>VLOOKUP(Sales[[#This Row],[Product ID]],Products[[#Headers],[#Data],[Product ID]:[Product Name]],2,FALSE)</f>
        <v>Xerox 1977</v>
      </c>
      <c r="P583" s="1" t="str">
        <f>VLOOKUP(Sales[[#This Row],[Product ID]],Products[[#Headers],[#Data],[Product ID]:[Category]],3,)</f>
        <v>Office Supplies</v>
      </c>
      <c r="Q583" s="13">
        <f>VLOOKUP(Sales[[#This Row],[Product ID]],Products[[#Headers],[#Data],[Product ID]:[Unit Price]],4,FALSE)</f>
        <v>96.16</v>
      </c>
      <c r="R583" s="14">
        <f>VLOOKUP(Sales[[#This Row],[Product ID]],Products[[#Headers],[#Data]],5,FALSE)</f>
        <v>70</v>
      </c>
      <c r="S583" s="13">
        <f>Sales[[#This Row],[Quantity]]*Sales[[#This Row],[Unit Price]]</f>
        <v>4615.68</v>
      </c>
      <c r="T583" s="14">
        <f>Sales[[#This Row],[Quantity]]*Sales[[#This Row],[Unit Cost]]</f>
        <v>3360</v>
      </c>
      <c r="U583" s="13">
        <f>Sales[[#This Row],[Total Sales]]-Sales[[#This Row],[Total Cost]]</f>
        <v>1255.6800000000003</v>
      </c>
    </row>
    <row r="584" spans="1:21" x14ac:dyDescent="0.25">
      <c r="A584" t="s">
        <v>592</v>
      </c>
      <c r="B584" s="2">
        <v>44132</v>
      </c>
      <c r="C584" s="2" t="str">
        <f t="shared" si="18"/>
        <v>Wednesday</v>
      </c>
      <c r="D584" s="2" t="str">
        <f t="shared" si="19"/>
        <v>October</v>
      </c>
      <c r="E584" s="3">
        <v>0.92878387807669061</v>
      </c>
      <c r="F584" t="s">
        <v>2065</v>
      </c>
      <c r="G584" t="s">
        <v>2277</v>
      </c>
      <c r="H584" t="s">
        <v>1011</v>
      </c>
      <c r="I584" s="1" t="s">
        <v>2495</v>
      </c>
      <c r="J584" s="1" t="s">
        <v>2454</v>
      </c>
      <c r="K584" s="1" t="s">
        <v>2448</v>
      </c>
      <c r="L584" s="1" t="s">
        <v>1012</v>
      </c>
      <c r="M584">
        <v>12428</v>
      </c>
      <c r="N584">
        <v>70</v>
      </c>
      <c r="O584" s="1" t="str">
        <f>VLOOKUP(Sales[[#This Row],[Product ID]],Products[[#Headers],[#Data],[Product ID]:[Product Name]],2,FALSE)</f>
        <v>Home/Office Personal File Carts</v>
      </c>
      <c r="P584" s="1" t="str">
        <f>VLOOKUP(Sales[[#This Row],[Product ID]],Products[[#Headers],[#Data],[Product ID]:[Category]],3,)</f>
        <v>Office Supplies</v>
      </c>
      <c r="Q584" s="13">
        <f>VLOOKUP(Sales[[#This Row],[Product ID]],Products[[#Headers],[#Data],[Product ID]:[Unit Price]],4,FALSE)</f>
        <v>18.11</v>
      </c>
      <c r="R584" s="14">
        <f>VLOOKUP(Sales[[#This Row],[Product ID]],Products[[#Headers],[#Data]],5,FALSE)</f>
        <v>9</v>
      </c>
      <c r="S584" s="13">
        <f>Sales[[#This Row],[Quantity]]*Sales[[#This Row],[Unit Price]]</f>
        <v>1267.7</v>
      </c>
      <c r="T584" s="14">
        <f>Sales[[#This Row],[Quantity]]*Sales[[#This Row],[Unit Cost]]</f>
        <v>630</v>
      </c>
      <c r="U584" s="13">
        <f>Sales[[#This Row],[Total Sales]]-Sales[[#This Row],[Total Cost]]</f>
        <v>637.70000000000005</v>
      </c>
    </row>
    <row r="585" spans="1:21" x14ac:dyDescent="0.25">
      <c r="A585" t="s">
        <v>593</v>
      </c>
      <c r="B585" s="2">
        <v>44198</v>
      </c>
      <c r="C585" s="2" t="str">
        <f t="shared" si="18"/>
        <v>Saturday</v>
      </c>
      <c r="D585" s="2" t="str">
        <f t="shared" si="19"/>
        <v>January</v>
      </c>
      <c r="E585" s="3">
        <v>0.74408135564561162</v>
      </c>
      <c r="F585" t="s">
        <v>2086</v>
      </c>
      <c r="G585" t="s">
        <v>2298</v>
      </c>
      <c r="H585" t="s">
        <v>1010</v>
      </c>
      <c r="I585" s="1" t="s">
        <v>2485</v>
      </c>
      <c r="J585" s="1" t="s">
        <v>2472</v>
      </c>
      <c r="K585" s="1" t="s">
        <v>2448</v>
      </c>
      <c r="L585" s="1" t="s">
        <v>1013</v>
      </c>
      <c r="M585">
        <v>12456</v>
      </c>
      <c r="N585">
        <v>51</v>
      </c>
      <c r="O585" s="1" t="str">
        <f>VLOOKUP(Sales[[#This Row],[Product ID]],Products[[#Headers],[#Data],[Product ID]:[Product Name]],2,FALSE)</f>
        <v>Safco Industrial Wire Shelving</v>
      </c>
      <c r="P585" s="1" t="str">
        <f>VLOOKUP(Sales[[#This Row],[Product ID]],Products[[#Headers],[#Data],[Product ID]:[Category]],3,)</f>
        <v>Office Supplies</v>
      </c>
      <c r="Q585" s="13">
        <f>VLOOKUP(Sales[[#This Row],[Product ID]],Products[[#Headers],[#Data],[Product ID]:[Unit Price]],4,FALSE)</f>
        <v>15.26</v>
      </c>
      <c r="R585" s="14">
        <f>VLOOKUP(Sales[[#This Row],[Product ID]],Products[[#Headers],[#Data]],5,FALSE)</f>
        <v>8</v>
      </c>
      <c r="S585" s="13">
        <f>Sales[[#This Row],[Quantity]]*Sales[[#This Row],[Unit Price]]</f>
        <v>778.26</v>
      </c>
      <c r="T585" s="14">
        <f>Sales[[#This Row],[Quantity]]*Sales[[#This Row],[Unit Cost]]</f>
        <v>408</v>
      </c>
      <c r="U585" s="13">
        <f>Sales[[#This Row],[Total Sales]]-Sales[[#This Row],[Total Cost]]</f>
        <v>370.26</v>
      </c>
    </row>
    <row r="586" spans="1:21" x14ac:dyDescent="0.25">
      <c r="A586" t="s">
        <v>594</v>
      </c>
      <c r="B586" s="2">
        <v>44186</v>
      </c>
      <c r="C586" s="2" t="str">
        <f t="shared" si="18"/>
        <v>Monday</v>
      </c>
      <c r="D586" s="2" t="str">
        <f t="shared" si="19"/>
        <v>December</v>
      </c>
      <c r="E586" s="3">
        <v>0.66794285174876944</v>
      </c>
      <c r="F586" t="s">
        <v>2088</v>
      </c>
      <c r="G586" t="s">
        <v>2300</v>
      </c>
      <c r="H586" t="s">
        <v>1011</v>
      </c>
      <c r="I586" s="1" t="s">
        <v>2496</v>
      </c>
      <c r="J586" s="1" t="s">
        <v>2497</v>
      </c>
      <c r="K586" s="1" t="s">
        <v>2448</v>
      </c>
      <c r="L586" s="1" t="s">
        <v>1014</v>
      </c>
      <c r="M586">
        <v>12145</v>
      </c>
      <c r="N586">
        <v>29</v>
      </c>
      <c r="O586" s="1" t="str">
        <f>VLOOKUP(Sales[[#This Row],[Product ID]],Products[[#Headers],[#Data],[Product ID]:[Product Name]],2,FALSE)</f>
        <v>Acycpex</v>
      </c>
      <c r="P586" s="1" t="str">
        <f>VLOOKUP(Sales[[#This Row],[Product ID]],Products[[#Headers],[#Data],[Product ID]:[Category]],3,)</f>
        <v>Mood Stabilizers</v>
      </c>
      <c r="Q586" s="13">
        <f>VLOOKUP(Sales[[#This Row],[Product ID]],Products[[#Headers],[#Data],[Product ID]:[Unit Price]],4,FALSE)</f>
        <v>25.51</v>
      </c>
      <c r="R586" s="14">
        <f>VLOOKUP(Sales[[#This Row],[Product ID]],Products[[#Headers],[#Data]],5,FALSE)</f>
        <v>6</v>
      </c>
      <c r="S586" s="13">
        <f>Sales[[#This Row],[Quantity]]*Sales[[#This Row],[Unit Price]]</f>
        <v>739.79000000000008</v>
      </c>
      <c r="T586" s="14">
        <f>Sales[[#This Row],[Quantity]]*Sales[[#This Row],[Unit Cost]]</f>
        <v>174</v>
      </c>
      <c r="U586" s="13">
        <f>Sales[[#This Row],[Total Sales]]-Sales[[#This Row],[Total Cost]]</f>
        <v>565.79000000000008</v>
      </c>
    </row>
    <row r="587" spans="1:21" x14ac:dyDescent="0.25">
      <c r="A587" t="s">
        <v>595</v>
      </c>
      <c r="B587" s="2">
        <v>44140</v>
      </c>
      <c r="C587" s="2" t="str">
        <f t="shared" si="18"/>
        <v>Thursday</v>
      </c>
      <c r="D587" s="2" t="str">
        <f t="shared" si="19"/>
        <v>November</v>
      </c>
      <c r="E587" s="3">
        <v>0.52333561810315421</v>
      </c>
      <c r="F587" t="s">
        <v>2058</v>
      </c>
      <c r="G587" t="s">
        <v>2270</v>
      </c>
      <c r="H587" t="s">
        <v>1011</v>
      </c>
      <c r="I587" s="1" t="s">
        <v>2498</v>
      </c>
      <c r="J587" s="1" t="s">
        <v>2475</v>
      </c>
      <c r="K587" s="1" t="s">
        <v>2448</v>
      </c>
      <c r="L587" s="1" t="s">
        <v>1012</v>
      </c>
      <c r="M587">
        <v>12929</v>
      </c>
      <c r="N587">
        <v>20</v>
      </c>
      <c r="O587" s="1" t="str">
        <f>VLOOKUP(Sales[[#This Row],[Product ID]],Products[[#Headers],[#Data],[Product ID]:[Product Name]],2,FALSE)</f>
        <v>Airmail Envelopes</v>
      </c>
      <c r="P587" s="1" t="str">
        <f>VLOOKUP(Sales[[#This Row],[Product ID]],Products[[#Headers],[#Data],[Product ID]:[Category]],3,)</f>
        <v>Office Supplies</v>
      </c>
      <c r="Q587" s="13">
        <f>VLOOKUP(Sales[[#This Row],[Product ID]],Products[[#Headers],[#Data],[Product ID]:[Unit Price]],4,FALSE)</f>
        <v>27.18</v>
      </c>
      <c r="R587" s="14">
        <f>VLOOKUP(Sales[[#This Row],[Product ID]],Products[[#Headers],[#Data]],5,FALSE)</f>
        <v>6</v>
      </c>
      <c r="S587" s="13">
        <f>Sales[[#This Row],[Quantity]]*Sales[[#This Row],[Unit Price]]</f>
        <v>543.6</v>
      </c>
      <c r="T587" s="14">
        <f>Sales[[#This Row],[Quantity]]*Sales[[#This Row],[Unit Cost]]</f>
        <v>120</v>
      </c>
      <c r="U587" s="13">
        <f>Sales[[#This Row],[Total Sales]]-Sales[[#This Row],[Total Cost]]</f>
        <v>423.6</v>
      </c>
    </row>
    <row r="588" spans="1:21" x14ac:dyDescent="0.25">
      <c r="A588" t="s">
        <v>596</v>
      </c>
      <c r="B588" s="2">
        <v>44313</v>
      </c>
      <c r="C588" s="2" t="str">
        <f t="shared" si="18"/>
        <v>Tuesday</v>
      </c>
      <c r="D588" s="2" t="str">
        <f t="shared" si="19"/>
        <v>April</v>
      </c>
      <c r="E588" s="3">
        <v>0.68248587335515376</v>
      </c>
      <c r="F588" t="s">
        <v>2214</v>
      </c>
      <c r="G588" t="s">
        <v>2426</v>
      </c>
      <c r="H588" t="s">
        <v>1010</v>
      </c>
      <c r="I588" s="1" t="s">
        <v>2498</v>
      </c>
      <c r="J588" s="1" t="s">
        <v>2475</v>
      </c>
      <c r="K588" s="1" t="s">
        <v>2448</v>
      </c>
      <c r="L588" s="1" t="s">
        <v>1012</v>
      </c>
      <c r="M588">
        <v>12935</v>
      </c>
      <c r="N588">
        <v>90</v>
      </c>
      <c r="O588" s="1" t="str">
        <f>VLOOKUP(Sales[[#This Row],[Product ID]],Products[[#Headers],[#Data],[Product ID]:[Product Name]],2,FALSE)</f>
        <v>Chromcraft Bull-Nose Wood Round Conference Table Top, Wood Base</v>
      </c>
      <c r="P588" s="1" t="str">
        <f>VLOOKUP(Sales[[#This Row],[Product ID]],Products[[#Headers],[#Data],[Product ID]:[Category]],3,)</f>
        <v>Furniture</v>
      </c>
      <c r="Q588" s="13">
        <f>VLOOKUP(Sales[[#This Row],[Product ID]],Products[[#Headers],[#Data],[Product ID]:[Unit Price]],4,FALSE)</f>
        <v>30.2</v>
      </c>
      <c r="R588" s="14">
        <f>VLOOKUP(Sales[[#This Row],[Product ID]],Products[[#Headers],[#Data]],5,FALSE)</f>
        <v>22</v>
      </c>
      <c r="S588" s="13">
        <f>Sales[[#This Row],[Quantity]]*Sales[[#This Row],[Unit Price]]</f>
        <v>2718</v>
      </c>
      <c r="T588" s="14">
        <f>Sales[[#This Row],[Quantity]]*Sales[[#This Row],[Unit Cost]]</f>
        <v>1980</v>
      </c>
      <c r="U588" s="13">
        <f>Sales[[#This Row],[Total Sales]]-Sales[[#This Row],[Total Cost]]</f>
        <v>738</v>
      </c>
    </row>
    <row r="589" spans="1:21" x14ac:dyDescent="0.25">
      <c r="A589" t="s">
        <v>597</v>
      </c>
      <c r="B589" s="2">
        <v>44101</v>
      </c>
      <c r="C589" s="2" t="str">
        <f t="shared" si="18"/>
        <v>Sunday</v>
      </c>
      <c r="D589" s="2" t="str">
        <f t="shared" si="19"/>
        <v>September</v>
      </c>
      <c r="E589" s="3">
        <v>0.41516320595863632</v>
      </c>
      <c r="F589" t="s">
        <v>2179</v>
      </c>
      <c r="G589" t="s">
        <v>2391</v>
      </c>
      <c r="H589" t="s">
        <v>1011</v>
      </c>
      <c r="I589" s="1" t="s">
        <v>2469</v>
      </c>
      <c r="J589" s="1" t="s">
        <v>2458</v>
      </c>
      <c r="K589" s="1" t="s">
        <v>2448</v>
      </c>
      <c r="L589" s="1" t="s">
        <v>1012</v>
      </c>
      <c r="M589">
        <v>13037</v>
      </c>
      <c r="N589">
        <v>41</v>
      </c>
      <c r="O589" s="1" t="str">
        <f>VLOOKUP(Sales[[#This Row],[Product ID]],Products[[#Headers],[#Data],[Product ID]:[Product Name]],2,FALSE)</f>
        <v>Fellowes Smart Surge Ten-Outlet Protector, Platinum</v>
      </c>
      <c r="P589" s="1" t="str">
        <f>VLOOKUP(Sales[[#This Row],[Product ID]],Products[[#Headers],[#Data],[Product ID]:[Category]],3,)</f>
        <v>Office Supplies</v>
      </c>
      <c r="Q589" s="13">
        <f>VLOOKUP(Sales[[#This Row],[Product ID]],Products[[#Headers],[#Data],[Product ID]:[Unit Price]],4,FALSE)</f>
        <v>11.53</v>
      </c>
      <c r="R589" s="14">
        <f>VLOOKUP(Sales[[#This Row],[Product ID]],Products[[#Headers],[#Data]],5,FALSE)</f>
        <v>9</v>
      </c>
      <c r="S589" s="13">
        <f>Sales[[#This Row],[Quantity]]*Sales[[#This Row],[Unit Price]]</f>
        <v>472.72999999999996</v>
      </c>
      <c r="T589" s="14">
        <f>Sales[[#This Row],[Quantity]]*Sales[[#This Row],[Unit Cost]]</f>
        <v>369</v>
      </c>
      <c r="U589" s="13">
        <f>Sales[[#This Row],[Total Sales]]-Sales[[#This Row],[Total Cost]]</f>
        <v>103.72999999999996</v>
      </c>
    </row>
    <row r="590" spans="1:21" x14ac:dyDescent="0.25">
      <c r="A590" t="s">
        <v>598</v>
      </c>
      <c r="B590" s="2">
        <v>44064</v>
      </c>
      <c r="C590" s="2" t="str">
        <f t="shared" si="18"/>
        <v>Friday</v>
      </c>
      <c r="D590" s="2" t="str">
        <f t="shared" si="19"/>
        <v>August</v>
      </c>
      <c r="E590" s="3">
        <v>0.11617122574141081</v>
      </c>
      <c r="F590" t="s">
        <v>2039</v>
      </c>
      <c r="G590" t="s">
        <v>2251</v>
      </c>
      <c r="H590" t="s">
        <v>1010</v>
      </c>
      <c r="I590" s="1" t="s">
        <v>2449</v>
      </c>
      <c r="J590" s="1" t="s">
        <v>2450</v>
      </c>
      <c r="K590" s="1" t="s">
        <v>2448</v>
      </c>
      <c r="L590" s="1" t="s">
        <v>1014</v>
      </c>
      <c r="M590">
        <v>12170</v>
      </c>
      <c r="N590">
        <v>98</v>
      </c>
      <c r="O590" s="1" t="str">
        <f>VLOOKUP(Sales[[#This Row],[Product ID]],Products[[#Headers],[#Data],[Product ID]:[Product Name]],2,FALSE)</f>
        <v>Alpradipine</v>
      </c>
      <c r="P590" s="1" t="str">
        <f>VLOOKUP(Sales[[#This Row],[Product ID]],Products[[#Headers],[#Data],[Product ID]:[Category]],3,)</f>
        <v>Analgesics</v>
      </c>
      <c r="Q590" s="13">
        <f>VLOOKUP(Sales[[#This Row],[Product ID]],Products[[#Headers],[#Data],[Product ID]:[Unit Price]],4,FALSE)</f>
        <v>62.62</v>
      </c>
      <c r="R590" s="14">
        <f>VLOOKUP(Sales[[#This Row],[Product ID]],Products[[#Headers],[#Data]],5,FALSE)</f>
        <v>55</v>
      </c>
      <c r="S590" s="13">
        <f>Sales[[#This Row],[Quantity]]*Sales[[#This Row],[Unit Price]]</f>
        <v>6136.7599999999993</v>
      </c>
      <c r="T590" s="14">
        <f>Sales[[#This Row],[Quantity]]*Sales[[#This Row],[Unit Cost]]</f>
        <v>5390</v>
      </c>
      <c r="U590" s="13">
        <f>Sales[[#This Row],[Total Sales]]-Sales[[#This Row],[Total Cost]]</f>
        <v>746.75999999999931</v>
      </c>
    </row>
    <row r="591" spans="1:21" x14ac:dyDescent="0.25">
      <c r="A591" t="s">
        <v>599</v>
      </c>
      <c r="B591" s="2">
        <v>44270</v>
      </c>
      <c r="C591" s="2" t="str">
        <f t="shared" si="18"/>
        <v>Monday</v>
      </c>
      <c r="D591" s="2" t="str">
        <f t="shared" si="19"/>
        <v>March</v>
      </c>
      <c r="E591" s="3">
        <v>0.57439237642254892</v>
      </c>
      <c r="F591" t="s">
        <v>2084</v>
      </c>
      <c r="G591" t="s">
        <v>2296</v>
      </c>
      <c r="H591" t="s">
        <v>1011</v>
      </c>
      <c r="I591" s="1" t="s">
        <v>2449</v>
      </c>
      <c r="J591" s="1" t="s">
        <v>2450</v>
      </c>
      <c r="K591" s="1" t="s">
        <v>2448</v>
      </c>
      <c r="L591" s="1" t="s">
        <v>1013</v>
      </c>
      <c r="M591">
        <v>12958</v>
      </c>
      <c r="N591">
        <v>99</v>
      </c>
      <c r="O591" s="1" t="str">
        <f>VLOOKUP(Sales[[#This Row],[Product ID]],Products[[#Headers],[#Data],[Product ID]:[Product Name]],2,FALSE)</f>
        <v>Laminate Occasional Tables</v>
      </c>
      <c r="P591" s="1" t="str">
        <f>VLOOKUP(Sales[[#This Row],[Product ID]],Products[[#Headers],[#Data],[Product ID]:[Category]],3,)</f>
        <v>Furniture</v>
      </c>
      <c r="Q591" s="13">
        <f>VLOOKUP(Sales[[#This Row],[Product ID]],Products[[#Headers],[#Data],[Product ID]:[Unit Price]],4,FALSE)</f>
        <v>60.08</v>
      </c>
      <c r="R591" s="14">
        <f>VLOOKUP(Sales[[#This Row],[Product ID]],Products[[#Headers],[#Data]],5,FALSE)</f>
        <v>54</v>
      </c>
      <c r="S591" s="13">
        <f>Sales[[#This Row],[Quantity]]*Sales[[#This Row],[Unit Price]]</f>
        <v>5947.92</v>
      </c>
      <c r="T591" s="14">
        <f>Sales[[#This Row],[Quantity]]*Sales[[#This Row],[Unit Cost]]</f>
        <v>5346</v>
      </c>
      <c r="U591" s="13">
        <f>Sales[[#This Row],[Total Sales]]-Sales[[#This Row],[Total Cost]]</f>
        <v>601.92000000000007</v>
      </c>
    </row>
    <row r="592" spans="1:21" x14ac:dyDescent="0.25">
      <c r="A592" t="s">
        <v>600</v>
      </c>
      <c r="B592" s="2">
        <v>44275</v>
      </c>
      <c r="C592" s="2" t="str">
        <f t="shared" si="18"/>
        <v>Saturday</v>
      </c>
      <c r="D592" s="2" t="str">
        <f t="shared" si="19"/>
        <v>March</v>
      </c>
      <c r="E592" s="3">
        <v>0.75021572131680914</v>
      </c>
      <c r="F592" t="s">
        <v>2054</v>
      </c>
      <c r="G592" t="s">
        <v>2266</v>
      </c>
      <c r="H592" t="s">
        <v>1011</v>
      </c>
      <c r="I592" s="1" t="s">
        <v>2449</v>
      </c>
      <c r="J592" s="1" t="s">
        <v>2450</v>
      </c>
      <c r="K592" s="1" t="s">
        <v>2448</v>
      </c>
      <c r="L592" s="1" t="s">
        <v>1013</v>
      </c>
      <c r="M592">
        <v>12712</v>
      </c>
      <c r="N592">
        <v>97</v>
      </c>
      <c r="O592" s="1" t="str">
        <f>VLOOKUP(Sales[[#This Row],[Product ID]],Products[[#Headers],[#Data],[Product ID]:[Product Name]],2,FALSE)</f>
        <v>GBC Twin Loop Wire Binding Elements, 9/16" Spine, Black</v>
      </c>
      <c r="P592" s="1" t="str">
        <f>VLOOKUP(Sales[[#This Row],[Product ID]],Products[[#Headers],[#Data],[Product ID]:[Category]],3,)</f>
        <v>Office Supplies</v>
      </c>
      <c r="Q592" s="13">
        <f>VLOOKUP(Sales[[#This Row],[Product ID]],Products[[#Headers],[#Data],[Product ID]:[Unit Price]],4,FALSE)</f>
        <v>64.27</v>
      </c>
      <c r="R592" s="14">
        <f>VLOOKUP(Sales[[#This Row],[Product ID]],Products[[#Headers],[#Data]],5,FALSE)</f>
        <v>57</v>
      </c>
      <c r="S592" s="13">
        <f>Sales[[#This Row],[Quantity]]*Sales[[#This Row],[Unit Price]]</f>
        <v>6234.19</v>
      </c>
      <c r="T592" s="14">
        <f>Sales[[#This Row],[Quantity]]*Sales[[#This Row],[Unit Cost]]</f>
        <v>5529</v>
      </c>
      <c r="U592" s="13">
        <f>Sales[[#This Row],[Total Sales]]-Sales[[#This Row],[Total Cost]]</f>
        <v>705.1899999999996</v>
      </c>
    </row>
    <row r="593" spans="1:21" x14ac:dyDescent="0.25">
      <c r="A593" t="s">
        <v>601</v>
      </c>
      <c r="B593" s="2">
        <v>44331</v>
      </c>
      <c r="C593" s="2" t="str">
        <f t="shared" si="18"/>
        <v>Saturday</v>
      </c>
      <c r="D593" s="2" t="str">
        <f t="shared" si="19"/>
        <v>May</v>
      </c>
      <c r="E593" s="3">
        <v>0.86094510107055244</v>
      </c>
      <c r="F593" t="s">
        <v>2066</v>
      </c>
      <c r="G593" t="s">
        <v>2278</v>
      </c>
      <c r="H593" t="s">
        <v>1010</v>
      </c>
      <c r="I593" s="1" t="s">
        <v>2499</v>
      </c>
      <c r="J593" s="1" t="s">
        <v>2475</v>
      </c>
      <c r="K593" s="1" t="s">
        <v>2448</v>
      </c>
      <c r="L593" s="1" t="s">
        <v>1013</v>
      </c>
      <c r="M593">
        <v>12805</v>
      </c>
      <c r="N593">
        <v>28</v>
      </c>
      <c r="O593" s="1" t="str">
        <f>VLOOKUP(Sales[[#This Row],[Product ID]],Products[[#Headers],[#Data],[Product ID]:[Product Name]],2,FALSE)</f>
        <v>iHome FM Clock Radio with Lightning Dock</v>
      </c>
      <c r="P593" s="1" t="str">
        <f>VLOOKUP(Sales[[#This Row],[Product ID]],Products[[#Headers],[#Data],[Product ID]:[Category]],3,)</f>
        <v>Technology</v>
      </c>
      <c r="Q593" s="13">
        <f>VLOOKUP(Sales[[#This Row],[Product ID]],Products[[#Headers],[#Data],[Product ID]:[Unit Price]],4,FALSE)</f>
        <v>93.4</v>
      </c>
      <c r="R593" s="14">
        <f>VLOOKUP(Sales[[#This Row],[Product ID]],Products[[#Headers],[#Data]],5,FALSE)</f>
        <v>78</v>
      </c>
      <c r="S593" s="13">
        <f>Sales[[#This Row],[Quantity]]*Sales[[#This Row],[Unit Price]]</f>
        <v>2615.2000000000003</v>
      </c>
      <c r="T593" s="14">
        <f>Sales[[#This Row],[Quantity]]*Sales[[#This Row],[Unit Cost]]</f>
        <v>2184</v>
      </c>
      <c r="U593" s="13">
        <f>Sales[[#This Row],[Total Sales]]-Sales[[#This Row],[Total Cost]]</f>
        <v>431.20000000000027</v>
      </c>
    </row>
    <row r="594" spans="1:21" x14ac:dyDescent="0.25">
      <c r="A594" t="s">
        <v>602</v>
      </c>
      <c r="B594" s="2">
        <v>44288</v>
      </c>
      <c r="C594" s="2" t="str">
        <f t="shared" si="18"/>
        <v>Friday</v>
      </c>
      <c r="D594" s="2" t="str">
        <f t="shared" si="19"/>
        <v>April</v>
      </c>
      <c r="E594" s="3">
        <v>0.84300068815516926</v>
      </c>
      <c r="F594" t="s">
        <v>2103</v>
      </c>
      <c r="G594" t="s">
        <v>2315</v>
      </c>
      <c r="H594" t="s">
        <v>1010</v>
      </c>
      <c r="I594" s="1" t="s">
        <v>2499</v>
      </c>
      <c r="J594" s="1" t="s">
        <v>2475</v>
      </c>
      <c r="K594" s="1" t="s">
        <v>2448</v>
      </c>
      <c r="L594" s="1" t="s">
        <v>1012</v>
      </c>
      <c r="M594">
        <v>12459</v>
      </c>
      <c r="N594">
        <v>58</v>
      </c>
      <c r="O594" s="1" t="str">
        <f>VLOOKUP(Sales[[#This Row],[Product ID]],Products[[#Headers],[#Data],[Product ID]:[Product Name]],2,FALSE)</f>
        <v>Avery 511</v>
      </c>
      <c r="P594" s="1" t="str">
        <f>VLOOKUP(Sales[[#This Row],[Product ID]],Products[[#Headers],[#Data],[Product ID]:[Category]],3,)</f>
        <v>Office Supplies</v>
      </c>
      <c r="Q594" s="13">
        <f>VLOOKUP(Sales[[#This Row],[Product ID]],Products[[#Headers],[#Data],[Product ID]:[Unit Price]],4,FALSE)</f>
        <v>97.74</v>
      </c>
      <c r="R594" s="14">
        <f>VLOOKUP(Sales[[#This Row],[Product ID]],Products[[#Headers],[#Data]],5,FALSE)</f>
        <v>75</v>
      </c>
      <c r="S594" s="13">
        <f>Sales[[#This Row],[Quantity]]*Sales[[#This Row],[Unit Price]]</f>
        <v>5668.92</v>
      </c>
      <c r="T594" s="14">
        <f>Sales[[#This Row],[Quantity]]*Sales[[#This Row],[Unit Cost]]</f>
        <v>4350</v>
      </c>
      <c r="U594" s="13">
        <f>Sales[[#This Row],[Total Sales]]-Sales[[#This Row],[Total Cost]]</f>
        <v>1318.92</v>
      </c>
    </row>
    <row r="595" spans="1:21" x14ac:dyDescent="0.25">
      <c r="A595" t="s">
        <v>603</v>
      </c>
      <c r="B595" s="2">
        <v>44023</v>
      </c>
      <c r="C595" s="2" t="str">
        <f t="shared" si="18"/>
        <v>Saturday</v>
      </c>
      <c r="D595" s="2" t="str">
        <f t="shared" si="19"/>
        <v>July</v>
      </c>
      <c r="E595" s="3">
        <v>0.86530086610035661</v>
      </c>
      <c r="F595" t="s">
        <v>2104</v>
      </c>
      <c r="G595" t="s">
        <v>2316</v>
      </c>
      <c r="H595" t="s">
        <v>1011</v>
      </c>
      <c r="I595" s="1" t="s">
        <v>2499</v>
      </c>
      <c r="J595" s="1" t="s">
        <v>2475</v>
      </c>
      <c r="K595" s="1" t="s">
        <v>2448</v>
      </c>
      <c r="L595" s="1" t="s">
        <v>1012</v>
      </c>
      <c r="M595">
        <v>12198</v>
      </c>
      <c r="N595">
        <v>15</v>
      </c>
      <c r="O595" s="1" t="str">
        <f>VLOOKUP(Sales[[#This Row],[Product ID]],Products[[#Headers],[#Data],[Product ID]:[Product Name]],2,FALSE)</f>
        <v>Brimorix Amonine</v>
      </c>
      <c r="P595" s="1" t="str">
        <f>VLOOKUP(Sales[[#This Row],[Product ID]],Products[[#Headers],[#Data],[Product ID]:[Category]],3,)</f>
        <v>Antibiotics</v>
      </c>
      <c r="Q595" s="13">
        <f>VLOOKUP(Sales[[#This Row],[Product ID]],Products[[#Headers],[#Data],[Product ID]:[Unit Price]],4,FALSE)</f>
        <v>75.739999999999995</v>
      </c>
      <c r="R595" s="14">
        <f>VLOOKUP(Sales[[#This Row],[Product ID]],Products[[#Headers],[#Data]],5,FALSE)</f>
        <v>67</v>
      </c>
      <c r="S595" s="13">
        <f>Sales[[#This Row],[Quantity]]*Sales[[#This Row],[Unit Price]]</f>
        <v>1136.0999999999999</v>
      </c>
      <c r="T595" s="14">
        <f>Sales[[#This Row],[Quantity]]*Sales[[#This Row],[Unit Cost]]</f>
        <v>1005</v>
      </c>
      <c r="U595" s="13">
        <f>Sales[[#This Row],[Total Sales]]-Sales[[#This Row],[Total Cost]]</f>
        <v>131.09999999999991</v>
      </c>
    </row>
    <row r="596" spans="1:21" x14ac:dyDescent="0.25">
      <c r="A596" t="s">
        <v>604</v>
      </c>
      <c r="B596" s="2">
        <v>44146</v>
      </c>
      <c r="C596" s="2" t="str">
        <f t="shared" si="18"/>
        <v>Wednesday</v>
      </c>
      <c r="D596" s="2" t="str">
        <f t="shared" si="19"/>
        <v>November</v>
      </c>
      <c r="E596" s="3">
        <v>0.84956590732420756</v>
      </c>
      <c r="F596" t="s">
        <v>2171</v>
      </c>
      <c r="G596" t="s">
        <v>2383</v>
      </c>
      <c r="H596" t="s">
        <v>1010</v>
      </c>
      <c r="I596" s="1" t="s">
        <v>2500</v>
      </c>
      <c r="J596" s="1" t="s">
        <v>2501</v>
      </c>
      <c r="K596" s="1" t="s">
        <v>2448</v>
      </c>
      <c r="L596" s="1" t="s">
        <v>1012</v>
      </c>
      <c r="M596">
        <v>13115</v>
      </c>
      <c r="N596">
        <v>11</v>
      </c>
      <c r="O596" s="1" t="str">
        <f>VLOOKUP(Sales[[#This Row],[Product ID]],Products[[#Headers],[#Data],[Product ID]:[Product Name]],2,FALSE)</f>
        <v>Luxo Professional Combination Clamp-On Lamps</v>
      </c>
      <c r="P596" s="1" t="str">
        <f>VLOOKUP(Sales[[#This Row],[Product ID]],Products[[#Headers],[#Data],[Product ID]:[Category]],3,)</f>
        <v>Furniture</v>
      </c>
      <c r="Q596" s="13">
        <f>VLOOKUP(Sales[[#This Row],[Product ID]],Products[[#Headers],[#Data],[Product ID]:[Unit Price]],4,FALSE)</f>
        <v>58.15</v>
      </c>
      <c r="R596" s="14">
        <f>VLOOKUP(Sales[[#This Row],[Product ID]],Products[[#Headers],[#Data]],5,FALSE)</f>
        <v>20</v>
      </c>
      <c r="S596" s="13">
        <f>Sales[[#This Row],[Quantity]]*Sales[[#This Row],[Unit Price]]</f>
        <v>639.65</v>
      </c>
      <c r="T596" s="14">
        <f>Sales[[#This Row],[Quantity]]*Sales[[#This Row],[Unit Cost]]</f>
        <v>220</v>
      </c>
      <c r="U596" s="13">
        <f>Sales[[#This Row],[Total Sales]]-Sales[[#This Row],[Total Cost]]</f>
        <v>419.65</v>
      </c>
    </row>
    <row r="597" spans="1:21" x14ac:dyDescent="0.25">
      <c r="A597" t="s">
        <v>605</v>
      </c>
      <c r="B597" s="2">
        <v>44025</v>
      </c>
      <c r="C597" s="2" t="str">
        <f t="shared" si="18"/>
        <v>Monday</v>
      </c>
      <c r="D597" s="2" t="str">
        <f t="shared" si="19"/>
        <v>July</v>
      </c>
      <c r="E597" s="3">
        <v>0.63914442242616953</v>
      </c>
      <c r="F597" t="s">
        <v>2095</v>
      </c>
      <c r="G597" t="s">
        <v>2307</v>
      </c>
      <c r="H597" t="s">
        <v>1010</v>
      </c>
      <c r="I597" s="1" t="s">
        <v>2482</v>
      </c>
      <c r="J597" s="1" t="s">
        <v>2483</v>
      </c>
      <c r="K597" s="1" t="s">
        <v>2448</v>
      </c>
      <c r="L597" s="1" t="s">
        <v>1014</v>
      </c>
      <c r="M597">
        <v>12266</v>
      </c>
      <c r="N597">
        <v>77</v>
      </c>
      <c r="O597" s="1" t="str">
        <f>VLOOKUP(Sales[[#This Row],[Product ID]],Products[[#Headers],[#Data],[Product ID]:[Product Name]],2,FALSE)</f>
        <v>Invisteride Diclomycin</v>
      </c>
      <c r="P597" s="1" t="str">
        <f>VLOOKUP(Sales[[#This Row],[Product ID]],Products[[#Headers],[#Data],[Product ID]:[Category]],3,)</f>
        <v>Mood Stabilizers</v>
      </c>
      <c r="Q597" s="13">
        <f>VLOOKUP(Sales[[#This Row],[Product ID]],Products[[#Headers],[#Data],[Product ID]:[Unit Price]],4,FALSE)</f>
        <v>34.840000000000003</v>
      </c>
      <c r="R597" s="14">
        <f>VLOOKUP(Sales[[#This Row],[Product ID]],Products[[#Headers],[#Data]],5,FALSE)</f>
        <v>26</v>
      </c>
      <c r="S597" s="13">
        <f>Sales[[#This Row],[Quantity]]*Sales[[#This Row],[Unit Price]]</f>
        <v>2682.6800000000003</v>
      </c>
      <c r="T597" s="14">
        <f>Sales[[#This Row],[Quantity]]*Sales[[#This Row],[Unit Cost]]</f>
        <v>2002</v>
      </c>
      <c r="U597" s="13">
        <f>Sales[[#This Row],[Total Sales]]-Sales[[#This Row],[Total Cost]]</f>
        <v>680.68000000000029</v>
      </c>
    </row>
    <row r="598" spans="1:21" x14ac:dyDescent="0.25">
      <c r="A598" t="s">
        <v>606</v>
      </c>
      <c r="B598" s="2">
        <v>44000</v>
      </c>
      <c r="C598" s="2" t="str">
        <f t="shared" si="18"/>
        <v>Thursday</v>
      </c>
      <c r="D598" s="2" t="str">
        <f t="shared" si="19"/>
        <v>June</v>
      </c>
      <c r="E598" s="3">
        <v>0.89245687203447432</v>
      </c>
      <c r="F598" t="s">
        <v>2103</v>
      </c>
      <c r="G598" t="s">
        <v>2315</v>
      </c>
      <c r="H598" t="s">
        <v>1011</v>
      </c>
      <c r="I598" s="1" t="s">
        <v>2463</v>
      </c>
      <c r="J598" s="1" t="s">
        <v>2450</v>
      </c>
      <c r="K598" s="1" t="s">
        <v>2448</v>
      </c>
      <c r="L598" s="1" t="s">
        <v>1014</v>
      </c>
      <c r="M598">
        <v>12895</v>
      </c>
      <c r="N598">
        <v>78</v>
      </c>
      <c r="O598" s="1" t="str">
        <f>VLOOKUP(Sales[[#This Row],[Product ID]],Products[[#Headers],[#Data],[Product ID]:[Product Name]],2,FALSE)</f>
        <v>Motorola L804</v>
      </c>
      <c r="P598" s="1" t="str">
        <f>VLOOKUP(Sales[[#This Row],[Product ID]],Products[[#Headers],[#Data],[Product ID]:[Category]],3,)</f>
        <v>Technology</v>
      </c>
      <c r="Q598" s="13">
        <f>VLOOKUP(Sales[[#This Row],[Product ID]],Products[[#Headers],[#Data],[Product ID]:[Unit Price]],4,FALSE)</f>
        <v>72.13</v>
      </c>
      <c r="R598" s="14">
        <f>VLOOKUP(Sales[[#This Row],[Product ID]],Products[[#Headers],[#Data]],5,FALSE)</f>
        <v>59</v>
      </c>
      <c r="S598" s="13">
        <f>Sales[[#This Row],[Quantity]]*Sales[[#This Row],[Unit Price]]</f>
        <v>5626.1399999999994</v>
      </c>
      <c r="T598" s="14">
        <f>Sales[[#This Row],[Quantity]]*Sales[[#This Row],[Unit Cost]]</f>
        <v>4602</v>
      </c>
      <c r="U598" s="13">
        <f>Sales[[#This Row],[Total Sales]]-Sales[[#This Row],[Total Cost]]</f>
        <v>1024.1399999999994</v>
      </c>
    </row>
    <row r="599" spans="1:21" x14ac:dyDescent="0.25">
      <c r="A599" t="s">
        <v>607</v>
      </c>
      <c r="B599" s="2">
        <v>44145</v>
      </c>
      <c r="C599" s="2" t="str">
        <f t="shared" si="18"/>
        <v>Tuesday</v>
      </c>
      <c r="D599" s="2" t="str">
        <f t="shared" si="19"/>
        <v>November</v>
      </c>
      <c r="E599" s="3">
        <v>0.72872505067925752</v>
      </c>
      <c r="F599" t="s">
        <v>2051</v>
      </c>
      <c r="G599" t="s">
        <v>2263</v>
      </c>
      <c r="H599" t="s">
        <v>1010</v>
      </c>
      <c r="I599" s="1" t="s">
        <v>2502</v>
      </c>
      <c r="J599" s="1" t="s">
        <v>2475</v>
      </c>
      <c r="K599" s="1" t="s">
        <v>2448</v>
      </c>
      <c r="L599" s="1" t="s">
        <v>1012</v>
      </c>
      <c r="M599">
        <v>12628</v>
      </c>
      <c r="N599">
        <v>99</v>
      </c>
      <c r="O599" s="1" t="str">
        <f>VLOOKUP(Sales[[#This Row],[Product ID]],Products[[#Headers],[#Data],[Product ID]:[Product Name]],2,FALSE)</f>
        <v>Eldon Simplefile Box Office</v>
      </c>
      <c r="P599" s="1" t="str">
        <f>VLOOKUP(Sales[[#This Row],[Product ID]],Products[[#Headers],[#Data],[Product ID]:[Category]],3,)</f>
        <v>Office Supplies</v>
      </c>
      <c r="Q599" s="13">
        <f>VLOOKUP(Sales[[#This Row],[Product ID]],Products[[#Headers],[#Data],[Product ID]:[Unit Price]],4,FALSE)</f>
        <v>99.89</v>
      </c>
      <c r="R599" s="14">
        <f>VLOOKUP(Sales[[#This Row],[Product ID]],Products[[#Headers],[#Data]],5,FALSE)</f>
        <v>55</v>
      </c>
      <c r="S599" s="13">
        <f>Sales[[#This Row],[Quantity]]*Sales[[#This Row],[Unit Price]]</f>
        <v>9889.11</v>
      </c>
      <c r="T599" s="14">
        <f>Sales[[#This Row],[Quantity]]*Sales[[#This Row],[Unit Cost]]</f>
        <v>5445</v>
      </c>
      <c r="U599" s="13">
        <f>Sales[[#This Row],[Total Sales]]-Sales[[#This Row],[Total Cost]]</f>
        <v>4444.1100000000006</v>
      </c>
    </row>
    <row r="600" spans="1:21" x14ac:dyDescent="0.25">
      <c r="A600" t="s">
        <v>608</v>
      </c>
      <c r="B600" s="2">
        <v>44182</v>
      </c>
      <c r="C600" s="2" t="str">
        <f t="shared" si="18"/>
        <v>Thursday</v>
      </c>
      <c r="D600" s="2" t="str">
        <f t="shared" si="19"/>
        <v>December</v>
      </c>
      <c r="E600" s="3">
        <v>0.23819102770933753</v>
      </c>
      <c r="F600" t="s">
        <v>2163</v>
      </c>
      <c r="G600" t="s">
        <v>2375</v>
      </c>
      <c r="H600" t="s">
        <v>1010</v>
      </c>
      <c r="I600" s="1" t="s">
        <v>2485</v>
      </c>
      <c r="J600" s="1" t="s">
        <v>2472</v>
      </c>
      <c r="K600" s="1" t="s">
        <v>2448</v>
      </c>
      <c r="L600" s="1" t="s">
        <v>1013</v>
      </c>
      <c r="M600">
        <v>12491</v>
      </c>
      <c r="N600">
        <v>36</v>
      </c>
      <c r="O600" s="1" t="str">
        <f>VLOOKUP(Sales[[#This Row],[Product ID]],Products[[#Headers],[#Data],[Product ID]:[Product Name]],2,FALSE)</f>
        <v>Companion Letter/Legal File, Black</v>
      </c>
      <c r="P600" s="1" t="str">
        <f>VLOOKUP(Sales[[#This Row],[Product ID]],Products[[#Headers],[#Data],[Product ID]:[Category]],3,)</f>
        <v>Office Supplies</v>
      </c>
      <c r="Q600" s="13">
        <f>VLOOKUP(Sales[[#This Row],[Product ID]],Products[[#Headers],[#Data],[Product ID]:[Unit Price]],4,FALSE)</f>
        <v>95.44</v>
      </c>
      <c r="R600" s="14">
        <f>VLOOKUP(Sales[[#This Row],[Product ID]],Products[[#Headers],[#Data]],5,FALSE)</f>
        <v>68</v>
      </c>
      <c r="S600" s="13">
        <f>Sales[[#This Row],[Quantity]]*Sales[[#This Row],[Unit Price]]</f>
        <v>3435.84</v>
      </c>
      <c r="T600" s="14">
        <f>Sales[[#This Row],[Quantity]]*Sales[[#This Row],[Unit Cost]]</f>
        <v>2448</v>
      </c>
      <c r="U600" s="13">
        <f>Sales[[#This Row],[Total Sales]]-Sales[[#This Row],[Total Cost]]</f>
        <v>987.84000000000015</v>
      </c>
    </row>
    <row r="601" spans="1:21" x14ac:dyDescent="0.25">
      <c r="A601" t="s">
        <v>609</v>
      </c>
      <c r="B601" s="2">
        <v>44276</v>
      </c>
      <c r="C601" s="2" t="str">
        <f t="shared" si="18"/>
        <v>Sunday</v>
      </c>
      <c r="D601" s="2" t="str">
        <f t="shared" si="19"/>
        <v>March</v>
      </c>
      <c r="E601" s="3">
        <v>0.10696402813635875</v>
      </c>
      <c r="F601" t="s">
        <v>2173</v>
      </c>
      <c r="G601" t="s">
        <v>2385</v>
      </c>
      <c r="H601" t="s">
        <v>1010</v>
      </c>
      <c r="I601" s="1" t="s">
        <v>2485</v>
      </c>
      <c r="J601" s="1" t="s">
        <v>2472</v>
      </c>
      <c r="K601" s="1" t="s">
        <v>2448</v>
      </c>
      <c r="L601" s="1" t="s">
        <v>1014</v>
      </c>
      <c r="M601">
        <v>12475</v>
      </c>
      <c r="N601">
        <v>62</v>
      </c>
      <c r="O601" s="1" t="str">
        <f>VLOOKUP(Sales[[#This Row],[Product ID]],Products[[#Headers],[#Data],[Product ID]:[Product Name]],2,FALSE)</f>
        <v>Deflect-o DuraMat Lighweight, Studded, Beveled Mat for Low Pile Carpeting</v>
      </c>
      <c r="P601" s="1" t="str">
        <f>VLOOKUP(Sales[[#This Row],[Product ID]],Products[[#Headers],[#Data],[Product ID]:[Category]],3,)</f>
        <v>Furniture</v>
      </c>
      <c r="Q601" s="13">
        <f>VLOOKUP(Sales[[#This Row],[Product ID]],Products[[#Headers],[#Data],[Product ID]:[Unit Price]],4,FALSE)</f>
        <v>55.97</v>
      </c>
      <c r="R601" s="14">
        <f>VLOOKUP(Sales[[#This Row],[Product ID]],Products[[#Headers],[#Data]],5,FALSE)</f>
        <v>33</v>
      </c>
      <c r="S601" s="13">
        <f>Sales[[#This Row],[Quantity]]*Sales[[#This Row],[Unit Price]]</f>
        <v>3470.14</v>
      </c>
      <c r="T601" s="14">
        <f>Sales[[#This Row],[Quantity]]*Sales[[#This Row],[Unit Cost]]</f>
        <v>2046</v>
      </c>
      <c r="U601" s="13">
        <f>Sales[[#This Row],[Total Sales]]-Sales[[#This Row],[Total Cost]]</f>
        <v>1424.1399999999999</v>
      </c>
    </row>
    <row r="602" spans="1:21" x14ac:dyDescent="0.25">
      <c r="A602" t="s">
        <v>610</v>
      </c>
      <c r="B602" s="2">
        <v>44055</v>
      </c>
      <c r="C602" s="2" t="str">
        <f t="shared" si="18"/>
        <v>Wednesday</v>
      </c>
      <c r="D602" s="2" t="str">
        <f t="shared" si="19"/>
        <v>August</v>
      </c>
      <c r="E602" s="3">
        <v>0.63748053010486483</v>
      </c>
      <c r="F602" t="s">
        <v>2080</v>
      </c>
      <c r="G602" t="s">
        <v>2292</v>
      </c>
      <c r="H602" t="s">
        <v>1010</v>
      </c>
      <c r="I602" s="1" t="s">
        <v>2485</v>
      </c>
      <c r="J602" s="1" t="s">
        <v>2472</v>
      </c>
      <c r="K602" s="1" t="s">
        <v>2448</v>
      </c>
      <c r="L602" s="1" t="s">
        <v>1014</v>
      </c>
      <c r="M602">
        <v>12623</v>
      </c>
      <c r="N602">
        <v>71</v>
      </c>
      <c r="O602" s="1" t="str">
        <f>VLOOKUP(Sales[[#This Row],[Product ID]],Products[[#Headers],[#Data],[Product ID]:[Product Name]],2,FALSE)</f>
        <v>Presstex Flexible Ring Binders</v>
      </c>
      <c r="P602" s="1" t="str">
        <f>VLOOKUP(Sales[[#This Row],[Product ID]],Products[[#Headers],[#Data],[Product ID]:[Category]],3,)</f>
        <v>Office Supplies</v>
      </c>
      <c r="Q602" s="13">
        <f>VLOOKUP(Sales[[#This Row],[Product ID]],Products[[#Headers],[#Data],[Product ID]:[Unit Price]],4,FALSE)</f>
        <v>77.680000000000007</v>
      </c>
      <c r="R602" s="14">
        <f>VLOOKUP(Sales[[#This Row],[Product ID]],Products[[#Headers],[#Data]],5,FALSE)</f>
        <v>58</v>
      </c>
      <c r="S602" s="13">
        <f>Sales[[#This Row],[Quantity]]*Sales[[#This Row],[Unit Price]]</f>
        <v>5515.2800000000007</v>
      </c>
      <c r="T602" s="14">
        <f>Sales[[#This Row],[Quantity]]*Sales[[#This Row],[Unit Cost]]</f>
        <v>4118</v>
      </c>
      <c r="U602" s="13">
        <f>Sales[[#This Row],[Total Sales]]-Sales[[#This Row],[Total Cost]]</f>
        <v>1397.2800000000007</v>
      </c>
    </row>
    <row r="603" spans="1:21" x14ac:dyDescent="0.25">
      <c r="A603" t="s">
        <v>611</v>
      </c>
      <c r="B603" s="2">
        <v>44313</v>
      </c>
      <c r="C603" s="2" t="str">
        <f t="shared" si="18"/>
        <v>Tuesday</v>
      </c>
      <c r="D603" s="2" t="str">
        <f t="shared" si="19"/>
        <v>April</v>
      </c>
      <c r="E603" s="3">
        <v>0.18618327573253701</v>
      </c>
      <c r="F603" t="s">
        <v>2031</v>
      </c>
      <c r="G603" t="s">
        <v>2243</v>
      </c>
      <c r="H603" t="s">
        <v>1010</v>
      </c>
      <c r="I603" s="1" t="s">
        <v>2485</v>
      </c>
      <c r="J603" s="1" t="s">
        <v>2472</v>
      </c>
      <c r="K603" s="1" t="s">
        <v>2448</v>
      </c>
      <c r="L603" s="1" t="s">
        <v>1014</v>
      </c>
      <c r="M603">
        <v>12407</v>
      </c>
      <c r="N603">
        <v>65</v>
      </c>
      <c r="O603" s="1" t="str">
        <f>VLOOKUP(Sales[[#This Row],[Product ID]],Products[[#Headers],[#Data],[Product ID]:[Product Name]],2,FALSE)</f>
        <v>Easy-staple paper</v>
      </c>
      <c r="P603" s="1" t="str">
        <f>VLOOKUP(Sales[[#This Row],[Product ID]],Products[[#Headers],[#Data],[Product ID]:[Category]],3,)</f>
        <v>Office Supplies</v>
      </c>
      <c r="Q603" s="13">
        <f>VLOOKUP(Sales[[#This Row],[Product ID]],Products[[#Headers],[#Data],[Product ID]:[Unit Price]],4,FALSE)</f>
        <v>12.03</v>
      </c>
      <c r="R603" s="14">
        <f>VLOOKUP(Sales[[#This Row],[Product ID]],Products[[#Headers],[#Data]],5,FALSE)</f>
        <v>9</v>
      </c>
      <c r="S603" s="13">
        <f>Sales[[#This Row],[Quantity]]*Sales[[#This Row],[Unit Price]]</f>
        <v>781.94999999999993</v>
      </c>
      <c r="T603" s="14">
        <f>Sales[[#This Row],[Quantity]]*Sales[[#This Row],[Unit Cost]]</f>
        <v>585</v>
      </c>
      <c r="U603" s="13">
        <f>Sales[[#This Row],[Total Sales]]-Sales[[#This Row],[Total Cost]]</f>
        <v>196.94999999999993</v>
      </c>
    </row>
    <row r="604" spans="1:21" x14ac:dyDescent="0.25">
      <c r="A604" t="s">
        <v>612</v>
      </c>
      <c r="B604" s="2">
        <v>44270</v>
      </c>
      <c r="C604" s="2" t="str">
        <f t="shared" si="18"/>
        <v>Monday</v>
      </c>
      <c r="D604" s="2" t="str">
        <f t="shared" si="19"/>
        <v>March</v>
      </c>
      <c r="E604" s="3">
        <v>0.74267245763910594</v>
      </c>
      <c r="F604" t="s">
        <v>2083</v>
      </c>
      <c r="G604" t="s">
        <v>2295</v>
      </c>
      <c r="H604" t="s">
        <v>1010</v>
      </c>
      <c r="I604" s="1" t="s">
        <v>2498</v>
      </c>
      <c r="J604" s="1" t="s">
        <v>2475</v>
      </c>
      <c r="K604" s="1" t="s">
        <v>2448</v>
      </c>
      <c r="L604" s="1" t="s">
        <v>1012</v>
      </c>
      <c r="M604">
        <v>12973</v>
      </c>
      <c r="N604">
        <v>39</v>
      </c>
      <c r="O604" s="1" t="str">
        <f>VLOOKUP(Sales[[#This Row],[Product ID]],Products[[#Headers],[#Data],[Product ID]:[Product Name]],2,FALSE)</f>
        <v>ClearSounds CSC500 Amplified Spirit Phone Corded phone</v>
      </c>
      <c r="P604" s="1" t="str">
        <f>VLOOKUP(Sales[[#This Row],[Product ID]],Products[[#Headers],[#Data],[Product ID]:[Category]],3,)</f>
        <v>Technology</v>
      </c>
      <c r="Q604" s="13">
        <f>VLOOKUP(Sales[[#This Row],[Product ID]],Products[[#Headers],[#Data],[Product ID]:[Unit Price]],4,FALSE)</f>
        <v>29.22</v>
      </c>
      <c r="R604" s="14">
        <f>VLOOKUP(Sales[[#This Row],[Product ID]],Products[[#Headers],[#Data]],5,FALSE)</f>
        <v>18</v>
      </c>
      <c r="S604" s="13">
        <f>Sales[[#This Row],[Quantity]]*Sales[[#This Row],[Unit Price]]</f>
        <v>1139.58</v>
      </c>
      <c r="T604" s="14">
        <f>Sales[[#This Row],[Quantity]]*Sales[[#This Row],[Unit Cost]]</f>
        <v>702</v>
      </c>
      <c r="U604" s="13">
        <f>Sales[[#This Row],[Total Sales]]-Sales[[#This Row],[Total Cost]]</f>
        <v>437.57999999999993</v>
      </c>
    </row>
    <row r="605" spans="1:21" x14ac:dyDescent="0.25">
      <c r="A605" t="s">
        <v>613</v>
      </c>
      <c r="B605" s="2">
        <v>44220</v>
      </c>
      <c r="C605" s="2" t="str">
        <f t="shared" si="18"/>
        <v>Sunday</v>
      </c>
      <c r="D605" s="2" t="str">
        <f t="shared" si="19"/>
        <v>January</v>
      </c>
      <c r="E605" s="3">
        <v>0.16999571467386954</v>
      </c>
      <c r="F605" t="s">
        <v>2039</v>
      </c>
      <c r="G605" t="s">
        <v>2251</v>
      </c>
      <c r="H605" t="s">
        <v>1011</v>
      </c>
      <c r="I605" s="1" t="s">
        <v>2503</v>
      </c>
      <c r="J605" s="1" t="s">
        <v>2504</v>
      </c>
      <c r="K605" s="1" t="s">
        <v>2448</v>
      </c>
      <c r="L605" s="1" t="s">
        <v>1012</v>
      </c>
      <c r="M605">
        <v>12608</v>
      </c>
      <c r="N605">
        <v>96</v>
      </c>
      <c r="O605" s="1" t="str">
        <f>VLOOKUP(Sales[[#This Row],[Product ID]],Products[[#Headers],[#Data],[Product ID]:[Product Name]],2,FALSE)</f>
        <v>Logitech Mobile Speakerphone P710e - speaker phone</v>
      </c>
      <c r="P605" s="1" t="str">
        <f>VLOOKUP(Sales[[#This Row],[Product ID]],Products[[#Headers],[#Data],[Product ID]:[Category]],3,)</f>
        <v>Technology</v>
      </c>
      <c r="Q605" s="13">
        <f>VLOOKUP(Sales[[#This Row],[Product ID]],Products[[#Headers],[#Data],[Product ID]:[Unit Price]],4,FALSE)</f>
        <v>64.44</v>
      </c>
      <c r="R605" s="14">
        <f>VLOOKUP(Sales[[#This Row],[Product ID]],Products[[#Headers],[#Data]],5,FALSE)</f>
        <v>51</v>
      </c>
      <c r="S605" s="13">
        <f>Sales[[#This Row],[Quantity]]*Sales[[#This Row],[Unit Price]]</f>
        <v>6186.24</v>
      </c>
      <c r="T605" s="14">
        <f>Sales[[#This Row],[Quantity]]*Sales[[#This Row],[Unit Cost]]</f>
        <v>4896</v>
      </c>
      <c r="U605" s="13">
        <f>Sales[[#This Row],[Total Sales]]-Sales[[#This Row],[Total Cost]]</f>
        <v>1290.2399999999998</v>
      </c>
    </row>
    <row r="606" spans="1:21" x14ac:dyDescent="0.25">
      <c r="A606" t="s">
        <v>614</v>
      </c>
      <c r="B606" s="2">
        <v>44300</v>
      </c>
      <c r="C606" s="2" t="str">
        <f t="shared" si="18"/>
        <v>Wednesday</v>
      </c>
      <c r="D606" s="2" t="str">
        <f t="shared" si="19"/>
        <v>April</v>
      </c>
      <c r="E606" s="3">
        <v>0.5288084855609213</v>
      </c>
      <c r="F606" t="s">
        <v>2215</v>
      </c>
      <c r="G606" t="s">
        <v>2427</v>
      </c>
      <c r="H606" t="s">
        <v>1011</v>
      </c>
      <c r="I606" s="1" t="s">
        <v>2503</v>
      </c>
      <c r="J606" s="1" t="s">
        <v>2504</v>
      </c>
      <c r="K606" s="1" t="s">
        <v>2448</v>
      </c>
      <c r="L606" s="1" t="s">
        <v>1012</v>
      </c>
      <c r="M606">
        <v>12391</v>
      </c>
      <c r="N606">
        <v>10</v>
      </c>
      <c r="O606" s="1" t="str">
        <f>VLOOKUP(Sales[[#This Row],[Product ID]],Products[[#Headers],[#Data],[Product ID]:[Product Name]],2,FALSE)</f>
        <v>Fellowes Super Stor/Drawer</v>
      </c>
      <c r="P606" s="1" t="str">
        <f>VLOOKUP(Sales[[#This Row],[Product ID]],Products[[#Headers],[#Data],[Product ID]:[Category]],3,)</f>
        <v>Office Supplies</v>
      </c>
      <c r="Q606" s="13">
        <f>VLOOKUP(Sales[[#This Row],[Product ID]],Products[[#Headers],[#Data],[Product ID]:[Unit Price]],4,FALSE)</f>
        <v>25.91</v>
      </c>
      <c r="R606" s="14">
        <f>VLOOKUP(Sales[[#This Row],[Product ID]],Products[[#Headers],[#Data]],5,FALSE)</f>
        <v>23</v>
      </c>
      <c r="S606" s="13">
        <f>Sales[[#This Row],[Quantity]]*Sales[[#This Row],[Unit Price]]</f>
        <v>259.10000000000002</v>
      </c>
      <c r="T606" s="14">
        <f>Sales[[#This Row],[Quantity]]*Sales[[#This Row],[Unit Cost]]</f>
        <v>230</v>
      </c>
      <c r="U606" s="13">
        <f>Sales[[#This Row],[Total Sales]]-Sales[[#This Row],[Total Cost]]</f>
        <v>29.100000000000023</v>
      </c>
    </row>
    <row r="607" spans="1:21" x14ac:dyDescent="0.25">
      <c r="A607" t="s">
        <v>615</v>
      </c>
      <c r="B607" s="2">
        <v>44207</v>
      </c>
      <c r="C607" s="2" t="str">
        <f t="shared" si="18"/>
        <v>Monday</v>
      </c>
      <c r="D607" s="2" t="str">
        <f t="shared" si="19"/>
        <v>January</v>
      </c>
      <c r="E607" s="3">
        <v>0.22049300918206349</v>
      </c>
      <c r="F607" t="s">
        <v>2042</v>
      </c>
      <c r="G607" t="s">
        <v>2254</v>
      </c>
      <c r="H607" t="s">
        <v>1011</v>
      </c>
      <c r="I607" s="1" t="s">
        <v>2503</v>
      </c>
      <c r="J607" s="1" t="s">
        <v>2504</v>
      </c>
      <c r="K607" s="1" t="s">
        <v>2448</v>
      </c>
      <c r="L607" s="1" t="s">
        <v>1012</v>
      </c>
      <c r="M607">
        <v>12210</v>
      </c>
      <c r="N607">
        <v>95</v>
      </c>
      <c r="O607" s="1" t="str">
        <f>VLOOKUP(Sales[[#This Row],[Product ID]],Products[[#Headers],[#Data],[Product ID]:[Product Name]],2,FALSE)</f>
        <v>Clinolan Pitoletra</v>
      </c>
      <c r="P607" s="1" t="str">
        <f>VLOOKUP(Sales[[#This Row],[Product ID]],Products[[#Headers],[#Data],[Product ID]:[Category]],3,)</f>
        <v>Mood Stabilizers</v>
      </c>
      <c r="Q607" s="13">
        <f>VLOOKUP(Sales[[#This Row],[Product ID]],Products[[#Headers],[#Data],[Product ID]:[Unit Price]],4,FALSE)</f>
        <v>49.04</v>
      </c>
      <c r="R607" s="14">
        <f>VLOOKUP(Sales[[#This Row],[Product ID]],Products[[#Headers],[#Data]],5,FALSE)</f>
        <v>41</v>
      </c>
      <c r="S607" s="13">
        <f>Sales[[#This Row],[Quantity]]*Sales[[#This Row],[Unit Price]]</f>
        <v>4658.8</v>
      </c>
      <c r="T607" s="14">
        <f>Sales[[#This Row],[Quantity]]*Sales[[#This Row],[Unit Cost]]</f>
        <v>3895</v>
      </c>
      <c r="U607" s="13">
        <f>Sales[[#This Row],[Total Sales]]-Sales[[#This Row],[Total Cost]]</f>
        <v>763.80000000000018</v>
      </c>
    </row>
    <row r="608" spans="1:21" x14ac:dyDescent="0.25">
      <c r="A608" t="s">
        <v>616</v>
      </c>
      <c r="B608" s="2">
        <v>44032</v>
      </c>
      <c r="C608" s="2" t="str">
        <f t="shared" si="18"/>
        <v>Monday</v>
      </c>
      <c r="D608" s="2" t="str">
        <f t="shared" si="19"/>
        <v>July</v>
      </c>
      <c r="E608" s="3">
        <v>0.2550436880179322</v>
      </c>
      <c r="F608" t="s">
        <v>2195</v>
      </c>
      <c r="G608" t="s">
        <v>2407</v>
      </c>
      <c r="H608" t="s">
        <v>1011</v>
      </c>
      <c r="I608" s="1" t="s">
        <v>2505</v>
      </c>
      <c r="J608" s="1" t="s">
        <v>2454</v>
      </c>
      <c r="K608" s="1" t="s">
        <v>2448</v>
      </c>
      <c r="L608" s="1" t="s">
        <v>1012</v>
      </c>
      <c r="M608">
        <v>12364</v>
      </c>
      <c r="N608">
        <v>58</v>
      </c>
      <c r="O608" s="1" t="str">
        <f>VLOOKUP(Sales[[#This Row],[Product ID]],Products[[#Headers],[#Data],[Product ID]:[Product Name]],2,FALSE)</f>
        <v>Victomax</v>
      </c>
      <c r="P608" s="1" t="str">
        <f>VLOOKUP(Sales[[#This Row],[Product ID]],Products[[#Headers],[#Data],[Product ID]:[Category]],3,)</f>
        <v>Analgesics</v>
      </c>
      <c r="Q608" s="13">
        <f>VLOOKUP(Sales[[#This Row],[Product ID]],Products[[#Headers],[#Data],[Product ID]:[Unit Price]],4,FALSE)</f>
        <v>81.37</v>
      </c>
      <c r="R608" s="14">
        <f>VLOOKUP(Sales[[#This Row],[Product ID]],Products[[#Headers],[#Data]],5,FALSE)</f>
        <v>73</v>
      </c>
      <c r="S608" s="13">
        <f>Sales[[#This Row],[Quantity]]*Sales[[#This Row],[Unit Price]]</f>
        <v>4719.46</v>
      </c>
      <c r="T608" s="14">
        <f>Sales[[#This Row],[Quantity]]*Sales[[#This Row],[Unit Cost]]</f>
        <v>4234</v>
      </c>
      <c r="U608" s="13">
        <f>Sales[[#This Row],[Total Sales]]-Sales[[#This Row],[Total Cost]]</f>
        <v>485.46000000000004</v>
      </c>
    </row>
    <row r="609" spans="1:21" x14ac:dyDescent="0.25">
      <c r="A609" t="s">
        <v>617</v>
      </c>
      <c r="B609" s="2">
        <v>44034</v>
      </c>
      <c r="C609" s="2" t="str">
        <f t="shared" si="18"/>
        <v>Wednesday</v>
      </c>
      <c r="D609" s="2" t="str">
        <f t="shared" si="19"/>
        <v>July</v>
      </c>
      <c r="E609" s="3">
        <v>8.3364091850970379E-3</v>
      </c>
      <c r="F609" t="s">
        <v>2103</v>
      </c>
      <c r="G609" t="s">
        <v>2315</v>
      </c>
      <c r="H609" t="s">
        <v>1010</v>
      </c>
      <c r="I609" s="1" t="s">
        <v>2505</v>
      </c>
      <c r="J609" s="1" t="s">
        <v>2454</v>
      </c>
      <c r="K609" s="1" t="s">
        <v>2448</v>
      </c>
      <c r="L609" s="1" t="s">
        <v>1012</v>
      </c>
      <c r="M609">
        <v>12477</v>
      </c>
      <c r="N609">
        <v>15</v>
      </c>
      <c r="O609" s="1" t="str">
        <f>VLOOKUP(Sales[[#This Row],[Product ID]],Products[[#Headers],[#Data],[Product ID]:[Product Name]],2,FALSE)</f>
        <v>Memorex Mini Travel Drive 8 GB USB 2.0 Flash Drive</v>
      </c>
      <c r="P609" s="1" t="str">
        <f>VLOOKUP(Sales[[#This Row],[Product ID]],Products[[#Headers],[#Data],[Product ID]:[Category]],3,)</f>
        <v>Technology</v>
      </c>
      <c r="Q609" s="13">
        <f>VLOOKUP(Sales[[#This Row],[Product ID]],Products[[#Headers],[#Data],[Product ID]:[Unit Price]],4,FALSE)</f>
        <v>97.03</v>
      </c>
      <c r="R609" s="14">
        <f>VLOOKUP(Sales[[#This Row],[Product ID]],Products[[#Headers],[#Data]],5,FALSE)</f>
        <v>82</v>
      </c>
      <c r="S609" s="13">
        <f>Sales[[#This Row],[Quantity]]*Sales[[#This Row],[Unit Price]]</f>
        <v>1455.45</v>
      </c>
      <c r="T609" s="14">
        <f>Sales[[#This Row],[Quantity]]*Sales[[#This Row],[Unit Cost]]</f>
        <v>1230</v>
      </c>
      <c r="U609" s="13">
        <f>Sales[[#This Row],[Total Sales]]-Sales[[#This Row],[Total Cost]]</f>
        <v>225.45000000000005</v>
      </c>
    </row>
    <row r="610" spans="1:21" x14ac:dyDescent="0.25">
      <c r="A610" t="s">
        <v>618</v>
      </c>
      <c r="B610" s="2">
        <v>44332</v>
      </c>
      <c r="C610" s="2" t="str">
        <f t="shared" si="18"/>
        <v>Sunday</v>
      </c>
      <c r="D610" s="2" t="str">
        <f t="shared" si="19"/>
        <v>May</v>
      </c>
      <c r="E610" s="3">
        <v>0.98508825070496353</v>
      </c>
      <c r="F610" t="s">
        <v>2158</v>
      </c>
      <c r="G610" t="s">
        <v>2370</v>
      </c>
      <c r="H610" t="s">
        <v>1011</v>
      </c>
      <c r="I610" s="1" t="s">
        <v>2505</v>
      </c>
      <c r="J610" s="1" t="s">
        <v>2454</v>
      </c>
      <c r="K610" s="1" t="s">
        <v>2448</v>
      </c>
      <c r="L610" s="1" t="s">
        <v>1012</v>
      </c>
      <c r="M610">
        <v>12374</v>
      </c>
      <c r="N610">
        <v>26</v>
      </c>
      <c r="O610" s="1" t="str">
        <f>VLOOKUP(Sales[[#This Row],[Product ID]],Products[[#Headers],[#Data],[Product ID]:[Product Name]],2,FALSE)</f>
        <v>Bush Somerset Collection Bookcase</v>
      </c>
      <c r="P610" s="1" t="str">
        <f>VLOOKUP(Sales[[#This Row],[Product ID]],Products[[#Headers],[#Data],[Product ID]:[Category]],3,)</f>
        <v>Furniture</v>
      </c>
      <c r="Q610" s="13">
        <f>VLOOKUP(Sales[[#This Row],[Product ID]],Products[[#Headers],[#Data],[Product ID]:[Unit Price]],4,FALSE)</f>
        <v>24.94</v>
      </c>
      <c r="R610" s="14">
        <f>VLOOKUP(Sales[[#This Row],[Product ID]],Products[[#Headers],[#Data]],5,FALSE)</f>
        <v>22</v>
      </c>
      <c r="S610" s="13">
        <f>Sales[[#This Row],[Quantity]]*Sales[[#This Row],[Unit Price]]</f>
        <v>648.44000000000005</v>
      </c>
      <c r="T610" s="14">
        <f>Sales[[#This Row],[Quantity]]*Sales[[#This Row],[Unit Cost]]</f>
        <v>572</v>
      </c>
      <c r="U610" s="13">
        <f>Sales[[#This Row],[Total Sales]]-Sales[[#This Row],[Total Cost]]</f>
        <v>76.440000000000055</v>
      </c>
    </row>
    <row r="611" spans="1:21" x14ac:dyDescent="0.25">
      <c r="A611" t="s">
        <v>619</v>
      </c>
      <c r="B611" s="2">
        <v>44293</v>
      </c>
      <c r="C611" s="2" t="str">
        <f t="shared" si="18"/>
        <v>Wednesday</v>
      </c>
      <c r="D611" s="2" t="str">
        <f t="shared" si="19"/>
        <v>April</v>
      </c>
      <c r="E611" s="3">
        <v>1.7971004848241989E-2</v>
      </c>
      <c r="F611" t="s">
        <v>2216</v>
      </c>
      <c r="G611" t="s">
        <v>2428</v>
      </c>
      <c r="H611" t="s">
        <v>1011</v>
      </c>
      <c r="I611" s="1" t="s">
        <v>2506</v>
      </c>
      <c r="J611" s="1" t="s">
        <v>2472</v>
      </c>
      <c r="K611" s="1" t="s">
        <v>2448</v>
      </c>
      <c r="L611" s="1" t="s">
        <v>1014</v>
      </c>
      <c r="M611">
        <v>12651</v>
      </c>
      <c r="N611">
        <v>43</v>
      </c>
      <c r="O611" s="1" t="str">
        <f>VLOOKUP(Sales[[#This Row],[Product ID]],Products[[#Headers],[#Data],[Product ID]:[Product Name]],2,FALSE)</f>
        <v>BPI Conference Tables</v>
      </c>
      <c r="P611" s="1" t="str">
        <f>VLOOKUP(Sales[[#This Row],[Product ID]],Products[[#Headers],[#Data],[Product ID]:[Category]],3,)</f>
        <v>Furniture</v>
      </c>
      <c r="Q611" s="13">
        <f>VLOOKUP(Sales[[#This Row],[Product ID]],Products[[#Headers],[#Data],[Product ID]:[Unit Price]],4,FALSE)</f>
        <v>39.39</v>
      </c>
      <c r="R611" s="14">
        <f>VLOOKUP(Sales[[#This Row],[Product ID]],Products[[#Headers],[#Data]],5,FALSE)</f>
        <v>32</v>
      </c>
      <c r="S611" s="13">
        <f>Sales[[#This Row],[Quantity]]*Sales[[#This Row],[Unit Price]]</f>
        <v>1693.77</v>
      </c>
      <c r="T611" s="14">
        <f>Sales[[#This Row],[Quantity]]*Sales[[#This Row],[Unit Cost]]</f>
        <v>1376</v>
      </c>
      <c r="U611" s="13">
        <f>Sales[[#This Row],[Total Sales]]-Sales[[#This Row],[Total Cost]]</f>
        <v>317.77</v>
      </c>
    </row>
    <row r="612" spans="1:21" x14ac:dyDescent="0.25">
      <c r="A612" t="s">
        <v>620</v>
      </c>
      <c r="B612" s="2">
        <v>44249</v>
      </c>
      <c r="C612" s="2" t="str">
        <f t="shared" si="18"/>
        <v>Monday</v>
      </c>
      <c r="D612" s="2" t="str">
        <f t="shared" si="19"/>
        <v>February</v>
      </c>
      <c r="E612" s="3">
        <v>0.16850526973187951</v>
      </c>
      <c r="F612" t="s">
        <v>2064</v>
      </c>
      <c r="G612" t="s">
        <v>2276</v>
      </c>
      <c r="H612" t="s">
        <v>1010</v>
      </c>
      <c r="I612" s="1" t="s">
        <v>2482</v>
      </c>
      <c r="J612" s="1" t="s">
        <v>2483</v>
      </c>
      <c r="K612" s="1" t="s">
        <v>2448</v>
      </c>
      <c r="L612" s="1" t="s">
        <v>1013</v>
      </c>
      <c r="M612">
        <v>12600</v>
      </c>
      <c r="N612">
        <v>97</v>
      </c>
      <c r="O612" s="1" t="str">
        <f>VLOOKUP(Sales[[#This Row],[Product ID]],Products[[#Headers],[#Data],[Product ID]:[Product Name]],2,FALSE)</f>
        <v>Safco Steel Mobile File Cart</v>
      </c>
      <c r="P612" s="1" t="str">
        <f>VLOOKUP(Sales[[#This Row],[Product ID]],Products[[#Headers],[#Data],[Product ID]:[Category]],3,)</f>
        <v>Office Supplies</v>
      </c>
      <c r="Q612" s="13">
        <f>VLOOKUP(Sales[[#This Row],[Product ID]],Products[[#Headers],[#Data],[Product ID]:[Unit Price]],4,FALSE)</f>
        <v>37.15</v>
      </c>
      <c r="R612" s="14">
        <f>VLOOKUP(Sales[[#This Row],[Product ID]],Products[[#Headers],[#Data]],5,FALSE)</f>
        <v>21</v>
      </c>
      <c r="S612" s="13">
        <f>Sales[[#This Row],[Quantity]]*Sales[[#This Row],[Unit Price]]</f>
        <v>3603.5499999999997</v>
      </c>
      <c r="T612" s="14">
        <f>Sales[[#This Row],[Quantity]]*Sales[[#This Row],[Unit Cost]]</f>
        <v>2037</v>
      </c>
      <c r="U612" s="13">
        <f>Sales[[#This Row],[Total Sales]]-Sales[[#This Row],[Total Cost]]</f>
        <v>1566.5499999999997</v>
      </c>
    </row>
    <row r="613" spans="1:21" x14ac:dyDescent="0.25">
      <c r="A613" t="s">
        <v>621</v>
      </c>
      <c r="B613" s="2">
        <v>44330</v>
      </c>
      <c r="C613" s="2" t="str">
        <f t="shared" si="18"/>
        <v>Friday</v>
      </c>
      <c r="D613" s="2" t="str">
        <f t="shared" si="19"/>
        <v>May</v>
      </c>
      <c r="E613" s="3">
        <v>0.43464456216003344</v>
      </c>
      <c r="F613" t="s">
        <v>2075</v>
      </c>
      <c r="G613" t="s">
        <v>2287</v>
      </c>
      <c r="H613" t="s">
        <v>1010</v>
      </c>
      <c r="I613" s="1" t="s">
        <v>2507</v>
      </c>
      <c r="J613" s="1" t="s">
        <v>2508</v>
      </c>
      <c r="K613" s="1" t="s">
        <v>2448</v>
      </c>
      <c r="L613" s="1" t="s">
        <v>1012</v>
      </c>
      <c r="M613">
        <v>12143</v>
      </c>
      <c r="N613">
        <v>20</v>
      </c>
      <c r="O613" s="1" t="str">
        <f>VLOOKUP(Sales[[#This Row],[Product ID]],Products[[#Headers],[#Data],[Product ID]:[Product Name]],2,FALSE)</f>
        <v>Acubulin</v>
      </c>
      <c r="P613" s="1" t="str">
        <f>VLOOKUP(Sales[[#This Row],[Product ID]],Products[[#Headers],[#Data],[Product ID]:[Category]],3,)</f>
        <v>Antipiretics</v>
      </c>
      <c r="Q613" s="13">
        <f>VLOOKUP(Sales[[#This Row],[Product ID]],Products[[#Headers],[#Data],[Product ID]:[Unit Price]],4,FALSE)</f>
        <v>54.84</v>
      </c>
      <c r="R613" s="14">
        <f>VLOOKUP(Sales[[#This Row],[Product ID]],Products[[#Headers],[#Data]],5,FALSE)</f>
        <v>42</v>
      </c>
      <c r="S613" s="13">
        <f>Sales[[#This Row],[Quantity]]*Sales[[#This Row],[Unit Price]]</f>
        <v>1096.8000000000002</v>
      </c>
      <c r="T613" s="14">
        <f>Sales[[#This Row],[Quantity]]*Sales[[#This Row],[Unit Cost]]</f>
        <v>840</v>
      </c>
      <c r="U613" s="13">
        <f>Sales[[#This Row],[Total Sales]]-Sales[[#This Row],[Total Cost]]</f>
        <v>256.80000000000018</v>
      </c>
    </row>
    <row r="614" spans="1:21" x14ac:dyDescent="0.25">
      <c r="A614" t="s">
        <v>622</v>
      </c>
      <c r="B614" s="2">
        <v>44337</v>
      </c>
      <c r="C614" s="2" t="str">
        <f t="shared" si="18"/>
        <v>Friday</v>
      </c>
      <c r="D614" s="2" t="str">
        <f t="shared" si="19"/>
        <v>May</v>
      </c>
      <c r="E614" s="3">
        <v>0.4472142995709929</v>
      </c>
      <c r="F614" t="s">
        <v>2095</v>
      </c>
      <c r="G614" t="s">
        <v>2307</v>
      </c>
      <c r="H614" t="s">
        <v>1010</v>
      </c>
      <c r="I614" s="1" t="s">
        <v>2507</v>
      </c>
      <c r="J614" s="1" t="s">
        <v>2508</v>
      </c>
      <c r="K614" s="1" t="s">
        <v>2448</v>
      </c>
      <c r="L614" s="1" t="s">
        <v>1012</v>
      </c>
      <c r="M614">
        <v>13065</v>
      </c>
      <c r="N614">
        <v>80</v>
      </c>
      <c r="O614" s="1" t="str">
        <f>VLOOKUP(Sales[[#This Row],[Product ID]],Products[[#Headers],[#Data],[Product ID]:[Product Name]],2,FALSE)</f>
        <v>Large Capacity Hanging Post Binders</v>
      </c>
      <c r="P614" s="1" t="str">
        <f>VLOOKUP(Sales[[#This Row],[Product ID]],Products[[#Headers],[#Data],[Product ID]:[Category]],3,)</f>
        <v>Office Supplies</v>
      </c>
      <c r="Q614" s="13">
        <f>VLOOKUP(Sales[[#This Row],[Product ID]],Products[[#Headers],[#Data],[Product ID]:[Unit Price]],4,FALSE)</f>
        <v>83.35</v>
      </c>
      <c r="R614" s="14">
        <f>VLOOKUP(Sales[[#This Row],[Product ID]],Products[[#Headers],[#Data]],5,FALSE)</f>
        <v>53</v>
      </c>
      <c r="S614" s="13">
        <f>Sales[[#This Row],[Quantity]]*Sales[[#This Row],[Unit Price]]</f>
        <v>6668</v>
      </c>
      <c r="T614" s="14">
        <f>Sales[[#This Row],[Quantity]]*Sales[[#This Row],[Unit Cost]]</f>
        <v>4240</v>
      </c>
      <c r="U614" s="13">
        <f>Sales[[#This Row],[Total Sales]]-Sales[[#This Row],[Total Cost]]</f>
        <v>2428</v>
      </c>
    </row>
    <row r="615" spans="1:21" x14ac:dyDescent="0.25">
      <c r="A615" t="s">
        <v>623</v>
      </c>
      <c r="B615" s="2">
        <v>44246</v>
      </c>
      <c r="C615" s="2" t="str">
        <f t="shared" si="18"/>
        <v>Friday</v>
      </c>
      <c r="D615" s="2" t="str">
        <f t="shared" si="19"/>
        <v>February</v>
      </c>
      <c r="E615" s="3">
        <v>0.72302460347138786</v>
      </c>
      <c r="F615" t="s">
        <v>2202</v>
      </c>
      <c r="G615" t="s">
        <v>2414</v>
      </c>
      <c r="H615" t="s">
        <v>1011</v>
      </c>
      <c r="I615" s="1" t="s">
        <v>2509</v>
      </c>
      <c r="J615" s="1" t="s">
        <v>2510</v>
      </c>
      <c r="K615" s="1" t="s">
        <v>2448</v>
      </c>
      <c r="L615" s="1" t="s">
        <v>1012</v>
      </c>
      <c r="M615">
        <v>12733</v>
      </c>
      <c r="N615">
        <v>88</v>
      </c>
      <c r="O615" s="1" t="str">
        <f>VLOOKUP(Sales[[#This Row],[Product ID]],Products[[#Headers],[#Data],[Product ID]:[Product Name]],2,FALSE)</f>
        <v>Avery Hi-Liter EverBold Pen Style Fluorescent Highlighters, 4/Pack</v>
      </c>
      <c r="P615" s="1" t="str">
        <f>VLOOKUP(Sales[[#This Row],[Product ID]],Products[[#Headers],[#Data],[Product ID]:[Category]],3,)</f>
        <v>Office Supplies</v>
      </c>
      <c r="Q615" s="13">
        <f>VLOOKUP(Sales[[#This Row],[Product ID]],Products[[#Headers],[#Data],[Product ID]:[Unit Price]],4,FALSE)</f>
        <v>70.319999999999993</v>
      </c>
      <c r="R615" s="14">
        <f>VLOOKUP(Sales[[#This Row],[Product ID]],Products[[#Headers],[#Data]],5,FALSE)</f>
        <v>51</v>
      </c>
      <c r="S615" s="13">
        <f>Sales[[#This Row],[Quantity]]*Sales[[#This Row],[Unit Price]]</f>
        <v>6188.16</v>
      </c>
      <c r="T615" s="14">
        <f>Sales[[#This Row],[Quantity]]*Sales[[#This Row],[Unit Cost]]</f>
        <v>4488</v>
      </c>
      <c r="U615" s="13">
        <f>Sales[[#This Row],[Total Sales]]-Sales[[#This Row],[Total Cost]]</f>
        <v>1700.1599999999999</v>
      </c>
    </row>
    <row r="616" spans="1:21" x14ac:dyDescent="0.25">
      <c r="A616" t="s">
        <v>624</v>
      </c>
      <c r="B616" s="2">
        <v>44126</v>
      </c>
      <c r="C616" s="2" t="str">
        <f t="shared" si="18"/>
        <v>Thursday</v>
      </c>
      <c r="D616" s="2" t="str">
        <f t="shared" si="19"/>
        <v>October</v>
      </c>
      <c r="E616" s="3">
        <v>0.69036330069048113</v>
      </c>
      <c r="F616" t="s">
        <v>2068</v>
      </c>
      <c r="G616" t="s">
        <v>2280</v>
      </c>
      <c r="H616" t="s">
        <v>1011</v>
      </c>
      <c r="I616" s="1" t="s">
        <v>2509</v>
      </c>
      <c r="J616" s="1" t="s">
        <v>2510</v>
      </c>
      <c r="K616" s="1" t="s">
        <v>2448</v>
      </c>
      <c r="L616" s="1" t="s">
        <v>1012</v>
      </c>
      <c r="M616">
        <v>12280</v>
      </c>
      <c r="N616">
        <v>31</v>
      </c>
      <c r="O616" s="1" t="str">
        <f>VLOOKUP(Sales[[#This Row],[Product ID]],Products[[#Headers],[#Data],[Product ID]:[Product Name]],2,FALSE)</f>
        <v>Lovapur</v>
      </c>
      <c r="P616" s="1" t="str">
        <f>VLOOKUP(Sales[[#This Row],[Product ID]],Products[[#Headers],[#Data],[Product ID]:[Category]],3,)</f>
        <v>Mood Stabilizers</v>
      </c>
      <c r="Q616" s="13">
        <f>VLOOKUP(Sales[[#This Row],[Product ID]],Products[[#Headers],[#Data],[Product ID]:[Unit Price]],4,FALSE)</f>
        <v>30.14</v>
      </c>
      <c r="R616" s="14">
        <f>VLOOKUP(Sales[[#This Row],[Product ID]],Products[[#Headers],[#Data]],5,FALSE)</f>
        <v>22</v>
      </c>
      <c r="S616" s="13">
        <f>Sales[[#This Row],[Quantity]]*Sales[[#This Row],[Unit Price]]</f>
        <v>934.34</v>
      </c>
      <c r="T616" s="14">
        <f>Sales[[#This Row],[Quantity]]*Sales[[#This Row],[Unit Cost]]</f>
        <v>682</v>
      </c>
      <c r="U616" s="13">
        <f>Sales[[#This Row],[Total Sales]]-Sales[[#This Row],[Total Cost]]</f>
        <v>252.34000000000003</v>
      </c>
    </row>
    <row r="617" spans="1:21" x14ac:dyDescent="0.25">
      <c r="A617" t="s">
        <v>625</v>
      </c>
      <c r="B617" s="2">
        <v>44114</v>
      </c>
      <c r="C617" s="2" t="str">
        <f t="shared" si="18"/>
        <v>Saturday</v>
      </c>
      <c r="D617" s="2" t="str">
        <f t="shared" si="19"/>
        <v>October</v>
      </c>
      <c r="E617" s="3">
        <v>1.9987986687070025E-3</v>
      </c>
      <c r="F617" t="s">
        <v>2139</v>
      </c>
      <c r="G617" t="s">
        <v>2351</v>
      </c>
      <c r="H617" t="s">
        <v>1011</v>
      </c>
      <c r="I617" s="1" t="s">
        <v>2509</v>
      </c>
      <c r="J617" s="1" t="s">
        <v>2510</v>
      </c>
      <c r="K617" s="1" t="s">
        <v>2448</v>
      </c>
      <c r="L617" s="1" t="s">
        <v>1012</v>
      </c>
      <c r="M617">
        <v>12969</v>
      </c>
      <c r="N617">
        <v>37</v>
      </c>
      <c r="O617" s="1" t="str">
        <f>VLOOKUP(Sales[[#This Row],[Product ID]],Products[[#Headers],[#Data],[Product ID]:[Product Name]],2,FALSE)</f>
        <v>Recycled Data-Pak for Archival Bound Computer Printouts, 12-1/2 x 12-1/2 x 16</v>
      </c>
      <c r="P617" s="1" t="str">
        <f>VLOOKUP(Sales[[#This Row],[Product ID]],Products[[#Headers],[#Data],[Product ID]:[Category]],3,)</f>
        <v>Office Supplies</v>
      </c>
      <c r="Q617" s="13">
        <f>VLOOKUP(Sales[[#This Row],[Product ID]],Products[[#Headers],[#Data],[Product ID]:[Unit Price]],4,FALSE)</f>
        <v>52.38</v>
      </c>
      <c r="R617" s="14">
        <f>VLOOKUP(Sales[[#This Row],[Product ID]],Products[[#Headers],[#Data]],5,FALSE)</f>
        <v>28</v>
      </c>
      <c r="S617" s="13">
        <f>Sales[[#This Row],[Quantity]]*Sales[[#This Row],[Unit Price]]</f>
        <v>1938.0600000000002</v>
      </c>
      <c r="T617" s="14">
        <f>Sales[[#This Row],[Quantity]]*Sales[[#This Row],[Unit Cost]]</f>
        <v>1036</v>
      </c>
      <c r="U617" s="13">
        <f>Sales[[#This Row],[Total Sales]]-Sales[[#This Row],[Total Cost]]</f>
        <v>902.06000000000017</v>
      </c>
    </row>
    <row r="618" spans="1:21" x14ac:dyDescent="0.25">
      <c r="A618" t="s">
        <v>626</v>
      </c>
      <c r="B618" s="2">
        <v>44114</v>
      </c>
      <c r="C618" s="2" t="str">
        <f t="shared" si="18"/>
        <v>Saturday</v>
      </c>
      <c r="D618" s="2" t="str">
        <f t="shared" si="19"/>
        <v>October</v>
      </c>
      <c r="E618" s="3">
        <v>0.92005520076166802</v>
      </c>
      <c r="F618" t="s">
        <v>2209</v>
      </c>
      <c r="G618" t="s">
        <v>2421</v>
      </c>
      <c r="H618" t="s">
        <v>1010</v>
      </c>
      <c r="I618" s="1" t="s">
        <v>2509</v>
      </c>
      <c r="J618" s="1" t="s">
        <v>2510</v>
      </c>
      <c r="K618" s="1" t="s">
        <v>2448</v>
      </c>
      <c r="L618" s="1" t="s">
        <v>1012</v>
      </c>
      <c r="M618">
        <v>12491</v>
      </c>
      <c r="N618">
        <v>92</v>
      </c>
      <c r="O618" s="1" t="str">
        <f>VLOOKUP(Sales[[#This Row],[Product ID]],Products[[#Headers],[#Data],[Product ID]:[Product Name]],2,FALSE)</f>
        <v>Companion Letter/Legal File, Black</v>
      </c>
      <c r="P618" s="1" t="str">
        <f>VLOOKUP(Sales[[#This Row],[Product ID]],Products[[#Headers],[#Data],[Product ID]:[Category]],3,)</f>
        <v>Office Supplies</v>
      </c>
      <c r="Q618" s="13">
        <f>VLOOKUP(Sales[[#This Row],[Product ID]],Products[[#Headers],[#Data],[Product ID]:[Unit Price]],4,FALSE)</f>
        <v>95.44</v>
      </c>
      <c r="R618" s="14">
        <f>VLOOKUP(Sales[[#This Row],[Product ID]],Products[[#Headers],[#Data]],5,FALSE)</f>
        <v>68</v>
      </c>
      <c r="S618" s="13">
        <f>Sales[[#This Row],[Quantity]]*Sales[[#This Row],[Unit Price]]</f>
        <v>8780.48</v>
      </c>
      <c r="T618" s="14">
        <f>Sales[[#This Row],[Quantity]]*Sales[[#This Row],[Unit Cost]]</f>
        <v>6256</v>
      </c>
      <c r="U618" s="13">
        <f>Sales[[#This Row],[Total Sales]]-Sales[[#This Row],[Total Cost]]</f>
        <v>2524.4799999999996</v>
      </c>
    </row>
    <row r="619" spans="1:21" x14ac:dyDescent="0.25">
      <c r="A619" t="s">
        <v>627</v>
      </c>
      <c r="B619" s="2">
        <v>44175</v>
      </c>
      <c r="C619" s="2" t="str">
        <f t="shared" si="18"/>
        <v>Thursday</v>
      </c>
      <c r="D619" s="2" t="str">
        <f t="shared" si="19"/>
        <v>December</v>
      </c>
      <c r="E619" s="3">
        <v>0.45193755164536153</v>
      </c>
      <c r="F619" t="s">
        <v>2144</v>
      </c>
      <c r="G619" t="s">
        <v>2356</v>
      </c>
      <c r="H619" t="s">
        <v>1011</v>
      </c>
      <c r="I619" s="1" t="s">
        <v>2509</v>
      </c>
      <c r="J619" s="1" t="s">
        <v>2510</v>
      </c>
      <c r="K619" s="1" t="s">
        <v>2448</v>
      </c>
      <c r="L619" s="1" t="s">
        <v>1012</v>
      </c>
      <c r="M619">
        <v>12989</v>
      </c>
      <c r="N619">
        <v>22</v>
      </c>
      <c r="O619" s="1" t="str">
        <f>VLOOKUP(Sales[[#This Row],[Product ID]],Products[[#Headers],[#Data],[Product ID]:[Product Name]],2,FALSE)</f>
        <v>Hewlett Packard 610 Color Digital Copier / Printer</v>
      </c>
      <c r="P619" s="1" t="str">
        <f>VLOOKUP(Sales[[#This Row],[Product ID]],Products[[#Headers],[#Data],[Product ID]:[Category]],3,)</f>
        <v>Technology</v>
      </c>
      <c r="Q619" s="13">
        <f>VLOOKUP(Sales[[#This Row],[Product ID]],Products[[#Headers],[#Data],[Product ID]:[Unit Price]],4,FALSE)</f>
        <v>36.51</v>
      </c>
      <c r="R619" s="14">
        <f>VLOOKUP(Sales[[#This Row],[Product ID]],Products[[#Headers],[#Data]],5,FALSE)</f>
        <v>21</v>
      </c>
      <c r="S619" s="13">
        <f>Sales[[#This Row],[Quantity]]*Sales[[#This Row],[Unit Price]]</f>
        <v>803.21999999999991</v>
      </c>
      <c r="T619" s="14">
        <f>Sales[[#This Row],[Quantity]]*Sales[[#This Row],[Unit Cost]]</f>
        <v>462</v>
      </c>
      <c r="U619" s="13">
        <f>Sales[[#This Row],[Total Sales]]-Sales[[#This Row],[Total Cost]]</f>
        <v>341.21999999999991</v>
      </c>
    </row>
    <row r="620" spans="1:21" x14ac:dyDescent="0.25">
      <c r="A620" t="s">
        <v>628</v>
      </c>
      <c r="B620" s="2">
        <v>44230</v>
      </c>
      <c r="C620" s="2" t="str">
        <f t="shared" si="18"/>
        <v>Wednesday</v>
      </c>
      <c r="D620" s="2" t="str">
        <f t="shared" si="19"/>
        <v>February</v>
      </c>
      <c r="E620" s="3">
        <v>0.57467509888854329</v>
      </c>
      <c r="F620" t="s">
        <v>2121</v>
      </c>
      <c r="G620" t="s">
        <v>2333</v>
      </c>
      <c r="H620" t="s">
        <v>1010</v>
      </c>
      <c r="I620" s="1" t="s">
        <v>2455</v>
      </c>
      <c r="J620" s="1" t="s">
        <v>2456</v>
      </c>
      <c r="K620" s="1" t="s">
        <v>2448</v>
      </c>
      <c r="L620" s="1" t="s">
        <v>1013</v>
      </c>
      <c r="M620">
        <v>12253</v>
      </c>
      <c r="N620">
        <v>99</v>
      </c>
      <c r="O620" s="1" t="str">
        <f>VLOOKUP(Sales[[#This Row],[Product ID]],Products[[#Headers],[#Data],[Product ID]:[Product Name]],2,FALSE)</f>
        <v>Hemavate Spirolinum</v>
      </c>
      <c r="P620" s="1" t="str">
        <f>VLOOKUP(Sales[[#This Row],[Product ID]],Products[[#Headers],[#Data],[Product ID]:[Category]],3,)</f>
        <v>Mood Stabilizers</v>
      </c>
      <c r="Q620" s="13">
        <f>VLOOKUP(Sales[[#This Row],[Product ID]],Products[[#Headers],[#Data],[Product ID]:[Unit Price]],4,FALSE)</f>
        <v>53.44</v>
      </c>
      <c r="R620" s="14">
        <f>VLOOKUP(Sales[[#This Row],[Product ID]],Products[[#Headers],[#Data]],5,FALSE)</f>
        <v>40</v>
      </c>
      <c r="S620" s="13">
        <f>Sales[[#This Row],[Quantity]]*Sales[[#This Row],[Unit Price]]</f>
        <v>5290.5599999999995</v>
      </c>
      <c r="T620" s="14">
        <f>Sales[[#This Row],[Quantity]]*Sales[[#This Row],[Unit Cost]]</f>
        <v>3960</v>
      </c>
      <c r="U620" s="13">
        <f>Sales[[#This Row],[Total Sales]]-Sales[[#This Row],[Total Cost]]</f>
        <v>1330.5599999999995</v>
      </c>
    </row>
    <row r="621" spans="1:21" x14ac:dyDescent="0.25">
      <c r="A621" t="s">
        <v>629</v>
      </c>
      <c r="B621" s="2">
        <v>44098</v>
      </c>
      <c r="C621" s="2" t="str">
        <f t="shared" si="18"/>
        <v>Thursday</v>
      </c>
      <c r="D621" s="2" t="str">
        <f t="shared" si="19"/>
        <v>September</v>
      </c>
      <c r="E621" s="3">
        <v>0.68997063341465215</v>
      </c>
      <c r="F621" t="s">
        <v>2080</v>
      </c>
      <c r="G621" t="s">
        <v>2292</v>
      </c>
      <c r="H621" t="s">
        <v>1010</v>
      </c>
      <c r="I621" s="1" t="s">
        <v>2511</v>
      </c>
      <c r="J621" s="1" t="s">
        <v>2492</v>
      </c>
      <c r="K621" s="1" t="s">
        <v>2448</v>
      </c>
      <c r="L621" s="1" t="s">
        <v>1012</v>
      </c>
      <c r="M621">
        <v>12672</v>
      </c>
      <c r="N621">
        <v>38</v>
      </c>
      <c r="O621" s="1" t="str">
        <f>VLOOKUP(Sales[[#This Row],[Product ID]],Products[[#Headers],[#Data],[Product ID]:[Product Name]],2,FALSE)</f>
        <v>File Shuttle II and Handi-File, Black</v>
      </c>
      <c r="P621" s="1" t="str">
        <f>VLOOKUP(Sales[[#This Row],[Product ID]],Products[[#Headers],[#Data],[Product ID]:[Category]],3,)</f>
        <v>Office Supplies</v>
      </c>
      <c r="Q621" s="13">
        <f>VLOOKUP(Sales[[#This Row],[Product ID]],Products[[#Headers],[#Data],[Product ID]:[Unit Price]],4,FALSE)</f>
        <v>73.05</v>
      </c>
      <c r="R621" s="14">
        <f>VLOOKUP(Sales[[#This Row],[Product ID]],Products[[#Headers],[#Data]],5,FALSE)</f>
        <v>65</v>
      </c>
      <c r="S621" s="13">
        <f>Sales[[#This Row],[Quantity]]*Sales[[#This Row],[Unit Price]]</f>
        <v>2775.9</v>
      </c>
      <c r="T621" s="14">
        <f>Sales[[#This Row],[Quantity]]*Sales[[#This Row],[Unit Cost]]</f>
        <v>2470</v>
      </c>
      <c r="U621" s="13">
        <f>Sales[[#This Row],[Total Sales]]-Sales[[#This Row],[Total Cost]]</f>
        <v>305.90000000000009</v>
      </c>
    </row>
    <row r="622" spans="1:21" x14ac:dyDescent="0.25">
      <c r="A622" t="s">
        <v>630</v>
      </c>
      <c r="B622" s="2">
        <v>44153</v>
      </c>
      <c r="C622" s="2" t="str">
        <f t="shared" si="18"/>
        <v>Wednesday</v>
      </c>
      <c r="D622" s="2" t="str">
        <f t="shared" si="19"/>
        <v>November</v>
      </c>
      <c r="E622" s="3">
        <v>0.36913337866209361</v>
      </c>
      <c r="F622" t="s">
        <v>2217</v>
      </c>
      <c r="G622" t="s">
        <v>2429</v>
      </c>
      <c r="H622" t="s">
        <v>1010</v>
      </c>
      <c r="I622" s="1" t="s">
        <v>2512</v>
      </c>
      <c r="J622" s="1" t="s">
        <v>2479</v>
      </c>
      <c r="K622" s="1" t="s">
        <v>2448</v>
      </c>
      <c r="L622" s="1" t="s">
        <v>1012</v>
      </c>
      <c r="M622">
        <v>13015</v>
      </c>
      <c r="N622">
        <v>63</v>
      </c>
      <c r="O622" s="1" t="str">
        <f>VLOOKUP(Sales[[#This Row],[Product ID]],Products[[#Headers],[#Data],[Product ID]:[Product Name]],2,FALSE)</f>
        <v>Smead Alpha-Z Color-Coded Second Alphabetical Labels and Starter Set</v>
      </c>
      <c r="P622" s="1" t="str">
        <f>VLOOKUP(Sales[[#This Row],[Product ID]],Products[[#Headers],[#Data],[Product ID]:[Category]],3,)</f>
        <v>Office Supplies</v>
      </c>
      <c r="Q622" s="13">
        <f>VLOOKUP(Sales[[#This Row],[Product ID]],Products[[#Headers],[#Data],[Product ID]:[Unit Price]],4,FALSE)</f>
        <v>10.18</v>
      </c>
      <c r="R622" s="14">
        <f>VLOOKUP(Sales[[#This Row],[Product ID]],Products[[#Headers],[#Data]],5,FALSE)</f>
        <v>9</v>
      </c>
      <c r="S622" s="13">
        <f>Sales[[#This Row],[Quantity]]*Sales[[#This Row],[Unit Price]]</f>
        <v>641.34</v>
      </c>
      <c r="T622" s="14">
        <f>Sales[[#This Row],[Quantity]]*Sales[[#This Row],[Unit Cost]]</f>
        <v>567</v>
      </c>
      <c r="U622" s="13">
        <f>Sales[[#This Row],[Total Sales]]-Sales[[#This Row],[Total Cost]]</f>
        <v>74.340000000000032</v>
      </c>
    </row>
    <row r="623" spans="1:21" x14ac:dyDescent="0.25">
      <c r="A623" t="s">
        <v>631</v>
      </c>
      <c r="B623" s="2">
        <v>44220</v>
      </c>
      <c r="C623" s="2" t="str">
        <f t="shared" si="18"/>
        <v>Sunday</v>
      </c>
      <c r="D623" s="2" t="str">
        <f t="shared" si="19"/>
        <v>January</v>
      </c>
      <c r="E623" s="3">
        <v>0.56999280716713396</v>
      </c>
      <c r="F623" t="s">
        <v>2045</v>
      </c>
      <c r="G623" t="s">
        <v>2257</v>
      </c>
      <c r="H623" t="s">
        <v>1010</v>
      </c>
      <c r="I623" s="1" t="s">
        <v>2512</v>
      </c>
      <c r="J623" s="1" t="s">
        <v>2479</v>
      </c>
      <c r="K623" s="1" t="s">
        <v>2448</v>
      </c>
      <c r="L623" s="1" t="s">
        <v>1012</v>
      </c>
      <c r="M623">
        <v>12324</v>
      </c>
      <c r="N623">
        <v>48</v>
      </c>
      <c r="O623" s="1" t="str">
        <f>VLOOKUP(Sales[[#This Row],[Product ID]],Products[[#Headers],[#Data],[Product ID]:[Product Name]],2,FALSE)</f>
        <v>Ribabyclor</v>
      </c>
      <c r="P623" s="1" t="str">
        <f>VLOOKUP(Sales[[#This Row],[Product ID]],Products[[#Headers],[#Data],[Product ID]:[Category]],3,)</f>
        <v>Antiseptics</v>
      </c>
      <c r="Q623" s="13">
        <f>VLOOKUP(Sales[[#This Row],[Product ID]],Products[[#Headers],[#Data],[Product ID]:[Unit Price]],4,FALSE)</f>
        <v>77.040000000000006</v>
      </c>
      <c r="R623" s="14">
        <f>VLOOKUP(Sales[[#This Row],[Product ID]],Products[[#Headers],[#Data]],5,FALSE)</f>
        <v>50</v>
      </c>
      <c r="S623" s="13">
        <f>Sales[[#This Row],[Quantity]]*Sales[[#This Row],[Unit Price]]</f>
        <v>3697.92</v>
      </c>
      <c r="T623" s="14">
        <f>Sales[[#This Row],[Quantity]]*Sales[[#This Row],[Unit Cost]]</f>
        <v>2400</v>
      </c>
      <c r="U623" s="13">
        <f>Sales[[#This Row],[Total Sales]]-Sales[[#This Row],[Total Cost]]</f>
        <v>1297.92</v>
      </c>
    </row>
    <row r="624" spans="1:21" x14ac:dyDescent="0.25">
      <c r="A624" t="s">
        <v>632</v>
      </c>
      <c r="B624" s="2">
        <v>44043</v>
      </c>
      <c r="C624" s="2" t="str">
        <f t="shared" si="18"/>
        <v>Friday</v>
      </c>
      <c r="D624" s="2" t="str">
        <f t="shared" si="19"/>
        <v>July</v>
      </c>
      <c r="E624" s="3">
        <v>0.68955999595073647</v>
      </c>
      <c r="F624" t="s">
        <v>2156</v>
      </c>
      <c r="G624" t="s">
        <v>2368</v>
      </c>
      <c r="H624" t="s">
        <v>1011</v>
      </c>
      <c r="I624" s="1" t="s">
        <v>2512</v>
      </c>
      <c r="J624" s="1" t="s">
        <v>2479</v>
      </c>
      <c r="K624" s="1" t="s">
        <v>2448</v>
      </c>
      <c r="L624" s="1" t="s">
        <v>1012</v>
      </c>
      <c r="M624">
        <v>12612</v>
      </c>
      <c r="N624">
        <v>76</v>
      </c>
      <c r="O624" s="1" t="str">
        <f>VLOOKUP(Sales[[#This Row],[Product ID]],Products[[#Headers],[#Data],[Product ID]:[Product Name]],2,FALSE)</f>
        <v>Eureka Disposable Bags for Sanitaire Vibra Groomer I Upright Vac</v>
      </c>
      <c r="P624" s="1" t="str">
        <f>VLOOKUP(Sales[[#This Row],[Product ID]],Products[[#Headers],[#Data],[Product ID]:[Category]],3,)</f>
        <v>Office Supplies</v>
      </c>
      <c r="Q624" s="13">
        <f>VLOOKUP(Sales[[#This Row],[Product ID]],Products[[#Headers],[#Data],[Product ID]:[Unit Price]],4,FALSE)</f>
        <v>34.369999999999997</v>
      </c>
      <c r="R624" s="14">
        <f>VLOOKUP(Sales[[#This Row],[Product ID]],Products[[#Headers],[#Data]],5,FALSE)</f>
        <v>22</v>
      </c>
      <c r="S624" s="13">
        <f>Sales[[#This Row],[Quantity]]*Sales[[#This Row],[Unit Price]]</f>
        <v>2612.12</v>
      </c>
      <c r="T624" s="14">
        <f>Sales[[#This Row],[Quantity]]*Sales[[#This Row],[Unit Cost]]</f>
        <v>1672</v>
      </c>
      <c r="U624" s="13">
        <f>Sales[[#This Row],[Total Sales]]-Sales[[#This Row],[Total Cost]]</f>
        <v>940.11999999999989</v>
      </c>
    </row>
    <row r="625" spans="1:21" x14ac:dyDescent="0.25">
      <c r="A625" t="s">
        <v>633</v>
      </c>
      <c r="B625" s="2">
        <v>44282</v>
      </c>
      <c r="C625" s="2" t="str">
        <f t="shared" si="18"/>
        <v>Saturday</v>
      </c>
      <c r="D625" s="2" t="str">
        <f t="shared" si="19"/>
        <v>March</v>
      </c>
      <c r="E625" s="3">
        <v>0.64006805919805088</v>
      </c>
      <c r="F625" t="s">
        <v>2209</v>
      </c>
      <c r="G625" t="s">
        <v>2421</v>
      </c>
      <c r="H625" t="s">
        <v>1011</v>
      </c>
      <c r="I625" s="1" t="s">
        <v>2512</v>
      </c>
      <c r="J625" s="1" t="s">
        <v>2479</v>
      </c>
      <c r="K625" s="1" t="s">
        <v>2448</v>
      </c>
      <c r="L625" s="1" t="s">
        <v>1012</v>
      </c>
      <c r="M625">
        <v>12733</v>
      </c>
      <c r="N625">
        <v>10</v>
      </c>
      <c r="O625" s="1" t="str">
        <f>VLOOKUP(Sales[[#This Row],[Product ID]],Products[[#Headers],[#Data],[Product ID]:[Product Name]],2,FALSE)</f>
        <v>Avery Hi-Liter EverBold Pen Style Fluorescent Highlighters, 4/Pack</v>
      </c>
      <c r="P625" s="1" t="str">
        <f>VLOOKUP(Sales[[#This Row],[Product ID]],Products[[#Headers],[#Data],[Product ID]:[Category]],3,)</f>
        <v>Office Supplies</v>
      </c>
      <c r="Q625" s="13">
        <f>VLOOKUP(Sales[[#This Row],[Product ID]],Products[[#Headers],[#Data],[Product ID]:[Unit Price]],4,FALSE)</f>
        <v>70.319999999999993</v>
      </c>
      <c r="R625" s="14">
        <f>VLOOKUP(Sales[[#This Row],[Product ID]],Products[[#Headers],[#Data]],5,FALSE)</f>
        <v>51</v>
      </c>
      <c r="S625" s="13">
        <f>Sales[[#This Row],[Quantity]]*Sales[[#This Row],[Unit Price]]</f>
        <v>703.19999999999993</v>
      </c>
      <c r="T625" s="14">
        <f>Sales[[#This Row],[Quantity]]*Sales[[#This Row],[Unit Cost]]</f>
        <v>510</v>
      </c>
      <c r="U625" s="13">
        <f>Sales[[#This Row],[Total Sales]]-Sales[[#This Row],[Total Cost]]</f>
        <v>193.19999999999993</v>
      </c>
    </row>
    <row r="626" spans="1:21" x14ac:dyDescent="0.25">
      <c r="A626" t="s">
        <v>634</v>
      </c>
      <c r="B626" s="2">
        <v>44218</v>
      </c>
      <c r="C626" s="2" t="str">
        <f t="shared" si="18"/>
        <v>Friday</v>
      </c>
      <c r="D626" s="2" t="str">
        <f t="shared" si="19"/>
        <v>January</v>
      </c>
      <c r="E626" s="3">
        <v>0.63394532095922462</v>
      </c>
      <c r="F626" t="s">
        <v>2050</v>
      </c>
      <c r="G626" t="s">
        <v>2262</v>
      </c>
      <c r="H626" t="s">
        <v>1011</v>
      </c>
      <c r="I626" s="1" t="s">
        <v>2512</v>
      </c>
      <c r="J626" s="1" t="s">
        <v>2479</v>
      </c>
      <c r="K626" s="1" t="s">
        <v>2448</v>
      </c>
      <c r="L626" s="1" t="s">
        <v>1014</v>
      </c>
      <c r="M626">
        <v>13100</v>
      </c>
      <c r="N626">
        <v>11</v>
      </c>
      <c r="O626" s="1" t="str">
        <f>VLOOKUP(Sales[[#This Row],[Product ID]],Products[[#Headers],[#Data],[Product ID]:[Product Name]],2,FALSE)</f>
        <v>RSVP Cards &amp; Envelopes, Blank White, 8-1/2" X 11", 24 Cards/25 Envelopes/Set</v>
      </c>
      <c r="P626" s="1" t="str">
        <f>VLOOKUP(Sales[[#This Row],[Product ID]],Products[[#Headers],[#Data],[Product ID]:[Category]],3,)</f>
        <v>Office Supplies</v>
      </c>
      <c r="Q626" s="13">
        <f>VLOOKUP(Sales[[#This Row],[Product ID]],Products[[#Headers],[#Data],[Product ID]:[Unit Price]],4,FALSE)</f>
        <v>33.299999999999997</v>
      </c>
      <c r="R626" s="14">
        <f>VLOOKUP(Sales[[#This Row],[Product ID]],Products[[#Headers],[#Data]],5,FALSE)</f>
        <v>26</v>
      </c>
      <c r="S626" s="13">
        <f>Sales[[#This Row],[Quantity]]*Sales[[#This Row],[Unit Price]]</f>
        <v>366.29999999999995</v>
      </c>
      <c r="T626" s="14">
        <f>Sales[[#This Row],[Quantity]]*Sales[[#This Row],[Unit Cost]]</f>
        <v>286</v>
      </c>
      <c r="U626" s="13">
        <f>Sales[[#This Row],[Total Sales]]-Sales[[#This Row],[Total Cost]]</f>
        <v>80.299999999999955</v>
      </c>
    </row>
    <row r="627" spans="1:21" x14ac:dyDescent="0.25">
      <c r="A627" t="s">
        <v>635</v>
      </c>
      <c r="B627" s="2">
        <v>44276</v>
      </c>
      <c r="C627" s="2" t="str">
        <f t="shared" si="18"/>
        <v>Sunday</v>
      </c>
      <c r="D627" s="2" t="str">
        <f t="shared" si="19"/>
        <v>March</v>
      </c>
      <c r="E627" s="3">
        <v>0.54932313755008433</v>
      </c>
      <c r="F627" t="s">
        <v>2189</v>
      </c>
      <c r="G627" t="s">
        <v>2401</v>
      </c>
      <c r="H627" t="s">
        <v>1011</v>
      </c>
      <c r="I627" s="1" t="s">
        <v>2469</v>
      </c>
      <c r="J627" s="1" t="s">
        <v>2458</v>
      </c>
      <c r="K627" s="1" t="s">
        <v>2448</v>
      </c>
      <c r="L627" s="1" t="s">
        <v>1012</v>
      </c>
      <c r="M627">
        <v>13025</v>
      </c>
      <c r="N627">
        <v>63</v>
      </c>
      <c r="O627" s="1" t="str">
        <f>VLOOKUP(Sales[[#This Row],[Product ID]],Products[[#Headers],[#Data],[Product ID]:[Product Name]],2,FALSE)</f>
        <v>Razer Tiamat Over Ear 7.1 Surround Sound PC Gaming Headset</v>
      </c>
      <c r="P627" s="1" t="str">
        <f>VLOOKUP(Sales[[#This Row],[Product ID]],Products[[#Headers],[#Data],[Product ID]:[Category]],3,)</f>
        <v>Technology</v>
      </c>
      <c r="Q627" s="13">
        <f>VLOOKUP(Sales[[#This Row],[Product ID]],Products[[#Headers],[#Data],[Product ID]:[Unit Price]],4,FALSE)</f>
        <v>57.91</v>
      </c>
      <c r="R627" s="14">
        <f>VLOOKUP(Sales[[#This Row],[Product ID]],Products[[#Headers],[#Data]],5,FALSE)</f>
        <v>32</v>
      </c>
      <c r="S627" s="13">
        <f>Sales[[#This Row],[Quantity]]*Sales[[#This Row],[Unit Price]]</f>
        <v>3648.33</v>
      </c>
      <c r="T627" s="14">
        <f>Sales[[#This Row],[Quantity]]*Sales[[#This Row],[Unit Cost]]</f>
        <v>2016</v>
      </c>
      <c r="U627" s="13">
        <f>Sales[[#This Row],[Total Sales]]-Sales[[#This Row],[Total Cost]]</f>
        <v>1632.33</v>
      </c>
    </row>
    <row r="628" spans="1:21" x14ac:dyDescent="0.25">
      <c r="A628" t="s">
        <v>636</v>
      </c>
      <c r="B628" s="2">
        <v>44179</v>
      </c>
      <c r="C628" s="2" t="str">
        <f t="shared" si="18"/>
        <v>Monday</v>
      </c>
      <c r="D628" s="2" t="str">
        <f t="shared" si="19"/>
        <v>December</v>
      </c>
      <c r="E628" s="3">
        <v>0.94052630458989495</v>
      </c>
      <c r="F628" t="s">
        <v>2137</v>
      </c>
      <c r="G628" t="s">
        <v>2349</v>
      </c>
      <c r="H628" t="s">
        <v>1011</v>
      </c>
      <c r="I628" s="1" t="s">
        <v>2513</v>
      </c>
      <c r="J628" s="1" t="s">
        <v>2472</v>
      </c>
      <c r="K628" s="1" t="s">
        <v>2448</v>
      </c>
      <c r="L628" s="1" t="s">
        <v>1012</v>
      </c>
      <c r="M628">
        <v>13062</v>
      </c>
      <c r="N628">
        <v>39</v>
      </c>
      <c r="O628" s="1" t="str">
        <f>VLOOKUP(Sales[[#This Row],[Product ID]],Products[[#Headers],[#Data],[Product ID]:[Product Name]],2,FALSE)</f>
        <v>Avery 482</v>
      </c>
      <c r="P628" s="1" t="str">
        <f>VLOOKUP(Sales[[#This Row],[Product ID]],Products[[#Headers],[#Data],[Product ID]:[Category]],3,)</f>
        <v>Office Supplies</v>
      </c>
      <c r="Q628" s="13">
        <f>VLOOKUP(Sales[[#This Row],[Product ID]],Products[[#Headers],[#Data],[Product ID]:[Unit Price]],4,FALSE)</f>
        <v>88.25</v>
      </c>
      <c r="R628" s="14">
        <f>VLOOKUP(Sales[[#This Row],[Product ID]],Products[[#Headers],[#Data]],5,FALSE)</f>
        <v>61</v>
      </c>
      <c r="S628" s="13">
        <f>Sales[[#This Row],[Quantity]]*Sales[[#This Row],[Unit Price]]</f>
        <v>3441.75</v>
      </c>
      <c r="T628" s="14">
        <f>Sales[[#This Row],[Quantity]]*Sales[[#This Row],[Unit Cost]]</f>
        <v>2379</v>
      </c>
      <c r="U628" s="13">
        <f>Sales[[#This Row],[Total Sales]]-Sales[[#This Row],[Total Cost]]</f>
        <v>1062.75</v>
      </c>
    </row>
    <row r="629" spans="1:21" x14ac:dyDescent="0.25">
      <c r="A629" t="s">
        <v>637</v>
      </c>
      <c r="B629" s="2">
        <v>44021</v>
      </c>
      <c r="C629" s="2" t="str">
        <f t="shared" si="18"/>
        <v>Thursday</v>
      </c>
      <c r="D629" s="2" t="str">
        <f t="shared" si="19"/>
        <v>July</v>
      </c>
      <c r="E629" s="3">
        <v>0.54267240526697269</v>
      </c>
      <c r="F629" t="s">
        <v>2081</v>
      </c>
      <c r="G629" t="s">
        <v>2293</v>
      </c>
      <c r="H629" t="s">
        <v>1011</v>
      </c>
      <c r="I629" s="1" t="s">
        <v>2514</v>
      </c>
      <c r="J629" s="1" t="s">
        <v>2487</v>
      </c>
      <c r="K629" s="1" t="s">
        <v>2448</v>
      </c>
      <c r="L629" s="1" t="s">
        <v>1012</v>
      </c>
      <c r="M629">
        <v>12886</v>
      </c>
      <c r="N629">
        <v>58</v>
      </c>
      <c r="O629" s="1" t="str">
        <f>VLOOKUP(Sales[[#This Row],[Product ID]],Products[[#Headers],[#Data],[Product ID]:[Product Name]],2,FALSE)</f>
        <v>Newell 312</v>
      </c>
      <c r="P629" s="1" t="str">
        <f>VLOOKUP(Sales[[#This Row],[Product ID]],Products[[#Headers],[#Data],[Product ID]:[Category]],3,)</f>
        <v>Office Supplies</v>
      </c>
      <c r="Q629" s="13">
        <f>VLOOKUP(Sales[[#This Row],[Product ID]],Products[[#Headers],[#Data],[Product ID]:[Unit Price]],4,FALSE)</f>
        <v>17.420000000000002</v>
      </c>
      <c r="R629" s="14">
        <f>VLOOKUP(Sales[[#This Row],[Product ID]],Products[[#Headers],[#Data]],5,FALSE)</f>
        <v>13</v>
      </c>
      <c r="S629" s="13">
        <f>Sales[[#This Row],[Quantity]]*Sales[[#This Row],[Unit Price]]</f>
        <v>1010.3600000000001</v>
      </c>
      <c r="T629" s="14">
        <f>Sales[[#This Row],[Quantity]]*Sales[[#This Row],[Unit Cost]]</f>
        <v>754</v>
      </c>
      <c r="U629" s="13">
        <f>Sales[[#This Row],[Total Sales]]-Sales[[#This Row],[Total Cost]]</f>
        <v>256.36000000000013</v>
      </c>
    </row>
    <row r="630" spans="1:21" x14ac:dyDescent="0.25">
      <c r="A630" t="s">
        <v>638</v>
      </c>
      <c r="B630" s="2">
        <v>44098</v>
      </c>
      <c r="C630" s="2" t="str">
        <f t="shared" si="18"/>
        <v>Thursday</v>
      </c>
      <c r="D630" s="2" t="str">
        <f t="shared" si="19"/>
        <v>September</v>
      </c>
      <c r="E630" s="3">
        <v>0.19087211459631526</v>
      </c>
      <c r="F630" t="s">
        <v>2108</v>
      </c>
      <c r="G630" t="s">
        <v>2320</v>
      </c>
      <c r="H630" t="s">
        <v>1011</v>
      </c>
      <c r="I630" s="1" t="s">
        <v>2514</v>
      </c>
      <c r="J630" s="1" t="s">
        <v>2487</v>
      </c>
      <c r="K630" s="1" t="s">
        <v>2448</v>
      </c>
      <c r="L630" s="1" t="s">
        <v>1014</v>
      </c>
      <c r="M630">
        <v>12885</v>
      </c>
      <c r="N630">
        <v>68</v>
      </c>
      <c r="O630" s="1" t="str">
        <f>VLOOKUP(Sales[[#This Row],[Product ID]],Products[[#Headers],[#Data],[Product ID]:[Product Name]],2,FALSE)</f>
        <v>Xerox 1894</v>
      </c>
      <c r="P630" s="1" t="str">
        <f>VLOOKUP(Sales[[#This Row],[Product ID]],Products[[#Headers],[#Data],[Product ID]:[Category]],3,)</f>
        <v>Office Supplies</v>
      </c>
      <c r="Q630" s="13">
        <f>VLOOKUP(Sales[[#This Row],[Product ID]],Products[[#Headers],[#Data],[Product ID]:[Unit Price]],4,FALSE)</f>
        <v>27.28</v>
      </c>
      <c r="R630" s="14">
        <f>VLOOKUP(Sales[[#This Row],[Product ID]],Products[[#Headers],[#Data]],5,FALSE)</f>
        <v>9</v>
      </c>
      <c r="S630" s="13">
        <f>Sales[[#This Row],[Quantity]]*Sales[[#This Row],[Unit Price]]</f>
        <v>1855.04</v>
      </c>
      <c r="T630" s="14">
        <f>Sales[[#This Row],[Quantity]]*Sales[[#This Row],[Unit Cost]]</f>
        <v>612</v>
      </c>
      <c r="U630" s="13">
        <f>Sales[[#This Row],[Total Sales]]-Sales[[#This Row],[Total Cost]]</f>
        <v>1243.04</v>
      </c>
    </row>
    <row r="631" spans="1:21" x14ac:dyDescent="0.25">
      <c r="A631" t="s">
        <v>639</v>
      </c>
      <c r="B631" s="2">
        <v>44111</v>
      </c>
      <c r="C631" s="2" t="str">
        <f t="shared" si="18"/>
        <v>Wednesday</v>
      </c>
      <c r="D631" s="2" t="str">
        <f t="shared" si="19"/>
        <v>October</v>
      </c>
      <c r="E631" s="3">
        <v>2.6552624147854864E-2</v>
      </c>
      <c r="F631" t="s">
        <v>2166</v>
      </c>
      <c r="G631" t="s">
        <v>2378</v>
      </c>
      <c r="H631" t="s">
        <v>1010</v>
      </c>
      <c r="I631" s="1" t="s">
        <v>2449</v>
      </c>
      <c r="J631" s="1" t="s">
        <v>2450</v>
      </c>
      <c r="K631" s="1" t="s">
        <v>2448</v>
      </c>
      <c r="L631" s="1" t="s">
        <v>1014</v>
      </c>
      <c r="M631">
        <v>12580</v>
      </c>
      <c r="N631">
        <v>93</v>
      </c>
      <c r="O631" s="1" t="str">
        <f>VLOOKUP(Sales[[#This Row],[Product ID]],Products[[#Headers],[#Data],[Product ID]:[Product Name]],2,FALSE)</f>
        <v>Executive Impressions 14" Two-Color Numerals Wall Clock</v>
      </c>
      <c r="P631" s="1" t="str">
        <f>VLOOKUP(Sales[[#This Row],[Product ID]],Products[[#Headers],[#Data],[Product ID]:[Category]],3,)</f>
        <v>Furniture</v>
      </c>
      <c r="Q631" s="13">
        <f>VLOOKUP(Sales[[#This Row],[Product ID]],Products[[#Headers],[#Data],[Product ID]:[Unit Price]],4,FALSE)</f>
        <v>27.66</v>
      </c>
      <c r="R631" s="14">
        <f>VLOOKUP(Sales[[#This Row],[Product ID]],Products[[#Headers],[#Data]],5,FALSE)</f>
        <v>13</v>
      </c>
      <c r="S631" s="13">
        <f>Sales[[#This Row],[Quantity]]*Sales[[#This Row],[Unit Price]]</f>
        <v>2572.38</v>
      </c>
      <c r="T631" s="14">
        <f>Sales[[#This Row],[Quantity]]*Sales[[#This Row],[Unit Cost]]</f>
        <v>1209</v>
      </c>
      <c r="U631" s="13">
        <f>Sales[[#This Row],[Total Sales]]-Sales[[#This Row],[Total Cost]]</f>
        <v>1363.38</v>
      </c>
    </row>
    <row r="632" spans="1:21" x14ac:dyDescent="0.25">
      <c r="A632" t="s">
        <v>640</v>
      </c>
      <c r="B632" s="2">
        <v>44027</v>
      </c>
      <c r="C632" s="2" t="str">
        <f t="shared" si="18"/>
        <v>Wednesday</v>
      </c>
      <c r="D632" s="2" t="str">
        <f t="shared" si="19"/>
        <v>July</v>
      </c>
      <c r="E632" s="3">
        <v>0.50038728778139852</v>
      </c>
      <c r="F632" t="s">
        <v>2085</v>
      </c>
      <c r="G632" t="s">
        <v>2297</v>
      </c>
      <c r="H632" t="s">
        <v>1011</v>
      </c>
      <c r="I632" s="1" t="s">
        <v>2449</v>
      </c>
      <c r="J632" s="1" t="s">
        <v>2450</v>
      </c>
      <c r="K632" s="1" t="s">
        <v>2448</v>
      </c>
      <c r="L632" s="1" t="s">
        <v>1013</v>
      </c>
      <c r="M632">
        <v>12877</v>
      </c>
      <c r="N632">
        <v>53</v>
      </c>
      <c r="O632" s="1" t="str">
        <f>VLOOKUP(Sales[[#This Row],[Product ID]],Products[[#Headers],[#Data],[Product ID]:[Product Name]],2,FALSE)</f>
        <v>Acme Value Line Scissors</v>
      </c>
      <c r="P632" s="1" t="str">
        <f>VLOOKUP(Sales[[#This Row],[Product ID]],Products[[#Headers],[#Data],[Product ID]:[Category]],3,)</f>
        <v>Office Supplies</v>
      </c>
      <c r="Q632" s="13">
        <f>VLOOKUP(Sales[[#This Row],[Product ID]],Products[[#Headers],[#Data],[Product ID]:[Unit Price]],4,FALSE)</f>
        <v>37.69</v>
      </c>
      <c r="R632" s="14">
        <f>VLOOKUP(Sales[[#This Row],[Product ID]],Products[[#Headers],[#Data]],5,FALSE)</f>
        <v>31</v>
      </c>
      <c r="S632" s="13">
        <f>Sales[[#This Row],[Quantity]]*Sales[[#This Row],[Unit Price]]</f>
        <v>1997.57</v>
      </c>
      <c r="T632" s="14">
        <f>Sales[[#This Row],[Quantity]]*Sales[[#This Row],[Unit Cost]]</f>
        <v>1643</v>
      </c>
      <c r="U632" s="13">
        <f>Sales[[#This Row],[Total Sales]]-Sales[[#This Row],[Total Cost]]</f>
        <v>354.56999999999994</v>
      </c>
    </row>
    <row r="633" spans="1:21" x14ac:dyDescent="0.25">
      <c r="A633" t="s">
        <v>641</v>
      </c>
      <c r="B633" s="2">
        <v>44337</v>
      </c>
      <c r="C633" s="2" t="str">
        <f t="shared" si="18"/>
        <v>Friday</v>
      </c>
      <c r="D633" s="2" t="str">
        <f t="shared" si="19"/>
        <v>May</v>
      </c>
      <c r="E633" s="3">
        <v>0.76197621764044654</v>
      </c>
      <c r="F633" t="s">
        <v>2207</v>
      </c>
      <c r="G633" t="s">
        <v>2419</v>
      </c>
      <c r="H633" t="s">
        <v>1011</v>
      </c>
      <c r="I633" s="1" t="s">
        <v>2509</v>
      </c>
      <c r="J633" s="1" t="s">
        <v>2510</v>
      </c>
      <c r="K633" s="1" t="s">
        <v>2448</v>
      </c>
      <c r="L633" s="1" t="s">
        <v>1013</v>
      </c>
      <c r="M633">
        <v>13067</v>
      </c>
      <c r="N633">
        <v>51</v>
      </c>
      <c r="O633" s="1" t="str">
        <f>VLOOKUP(Sales[[#This Row],[Product ID]],Products[[#Headers],[#Data],[Product ID]:[Product Name]],2,FALSE)</f>
        <v>Southworth 100% Cotton The Best Paper</v>
      </c>
      <c r="P633" s="1" t="str">
        <f>VLOOKUP(Sales[[#This Row],[Product ID]],Products[[#Headers],[#Data],[Product ID]:[Category]],3,)</f>
        <v>Office Supplies</v>
      </c>
      <c r="Q633" s="13">
        <f>VLOOKUP(Sales[[#This Row],[Product ID]],Products[[#Headers],[#Data],[Product ID]:[Unit Price]],4,FALSE)</f>
        <v>64.08</v>
      </c>
      <c r="R633" s="14">
        <f>VLOOKUP(Sales[[#This Row],[Product ID]],Products[[#Headers],[#Data]],5,FALSE)</f>
        <v>51</v>
      </c>
      <c r="S633" s="13">
        <f>Sales[[#This Row],[Quantity]]*Sales[[#This Row],[Unit Price]]</f>
        <v>3268.08</v>
      </c>
      <c r="T633" s="14">
        <f>Sales[[#This Row],[Quantity]]*Sales[[#This Row],[Unit Cost]]</f>
        <v>2601</v>
      </c>
      <c r="U633" s="13">
        <f>Sales[[#This Row],[Total Sales]]-Sales[[#This Row],[Total Cost]]</f>
        <v>667.07999999999993</v>
      </c>
    </row>
    <row r="634" spans="1:21" x14ac:dyDescent="0.25">
      <c r="A634" t="s">
        <v>642</v>
      </c>
      <c r="B634" s="2">
        <v>44172</v>
      </c>
      <c r="C634" s="2" t="str">
        <f t="shared" si="18"/>
        <v>Monday</v>
      </c>
      <c r="D634" s="2" t="str">
        <f t="shared" si="19"/>
        <v>December</v>
      </c>
      <c r="E634" s="3">
        <v>9.4851305249618934E-2</v>
      </c>
      <c r="F634" t="s">
        <v>2039</v>
      </c>
      <c r="G634" t="s">
        <v>2251</v>
      </c>
      <c r="H634" t="s">
        <v>1010</v>
      </c>
      <c r="I634" s="1" t="s">
        <v>2509</v>
      </c>
      <c r="J634" s="1" t="s">
        <v>2510</v>
      </c>
      <c r="K634" s="1" t="s">
        <v>2448</v>
      </c>
      <c r="L634" s="1" t="s">
        <v>1013</v>
      </c>
      <c r="M634">
        <v>13071</v>
      </c>
      <c r="N634">
        <v>62</v>
      </c>
      <c r="O634" s="1" t="str">
        <f>VLOOKUP(Sales[[#This Row],[Product ID]],Products[[#Headers],[#Data],[Product ID]:[Product Name]],2,FALSE)</f>
        <v>Lock-Up Easel 'Spel-Binder'</v>
      </c>
      <c r="P634" s="1" t="str">
        <f>VLOOKUP(Sales[[#This Row],[Product ID]],Products[[#Headers],[#Data],[Product ID]:[Category]],3,)</f>
        <v>Office Supplies</v>
      </c>
      <c r="Q634" s="13">
        <f>VLOOKUP(Sales[[#This Row],[Product ID]],Products[[#Headers],[#Data],[Product ID]:[Unit Price]],4,FALSE)</f>
        <v>89.48</v>
      </c>
      <c r="R634" s="14">
        <f>VLOOKUP(Sales[[#This Row],[Product ID]],Products[[#Headers],[#Data]],5,FALSE)</f>
        <v>51</v>
      </c>
      <c r="S634" s="13">
        <f>Sales[[#This Row],[Quantity]]*Sales[[#This Row],[Unit Price]]</f>
        <v>5547.76</v>
      </c>
      <c r="T634" s="14">
        <f>Sales[[#This Row],[Quantity]]*Sales[[#This Row],[Unit Cost]]</f>
        <v>3162</v>
      </c>
      <c r="U634" s="13">
        <f>Sales[[#This Row],[Total Sales]]-Sales[[#This Row],[Total Cost]]</f>
        <v>2385.7600000000002</v>
      </c>
    </row>
    <row r="635" spans="1:21" x14ac:dyDescent="0.25">
      <c r="A635" t="s">
        <v>643</v>
      </c>
      <c r="B635" s="2">
        <v>44108</v>
      </c>
      <c r="C635" s="2" t="str">
        <f t="shared" si="18"/>
        <v>Sunday</v>
      </c>
      <c r="D635" s="2" t="str">
        <f t="shared" si="19"/>
        <v>October</v>
      </c>
      <c r="E635" s="3">
        <v>0.21099910605508021</v>
      </c>
      <c r="F635" t="s">
        <v>2033</v>
      </c>
      <c r="G635" t="s">
        <v>2245</v>
      </c>
      <c r="H635" t="s">
        <v>1011</v>
      </c>
      <c r="I635" s="1" t="s">
        <v>2509</v>
      </c>
      <c r="J635" s="1" t="s">
        <v>2510</v>
      </c>
      <c r="K635" s="1" t="s">
        <v>2448</v>
      </c>
      <c r="L635" s="1" t="s">
        <v>1012</v>
      </c>
      <c r="M635">
        <v>12370</v>
      </c>
      <c r="N635">
        <v>82</v>
      </c>
      <c r="O635" s="1" t="str">
        <f>VLOOKUP(Sales[[#This Row],[Product ID]],Products[[#Headers],[#Data],[Product ID]:[Product Name]],2,FALSE)</f>
        <v>Zonitonin</v>
      </c>
      <c r="P635" s="1" t="str">
        <f>VLOOKUP(Sales[[#This Row],[Product ID]],Products[[#Headers],[#Data],[Product ID]:[Category]],3,)</f>
        <v>Antiseptics</v>
      </c>
      <c r="Q635" s="13">
        <f>VLOOKUP(Sales[[#This Row],[Product ID]],Products[[#Headers],[#Data],[Product ID]:[Unit Price]],4,FALSE)</f>
        <v>17.41</v>
      </c>
      <c r="R635" s="14">
        <f>VLOOKUP(Sales[[#This Row],[Product ID]],Products[[#Headers],[#Data]],5,FALSE)</f>
        <v>9</v>
      </c>
      <c r="S635" s="13">
        <f>Sales[[#This Row],[Quantity]]*Sales[[#This Row],[Unit Price]]</f>
        <v>1427.6200000000001</v>
      </c>
      <c r="T635" s="14">
        <f>Sales[[#This Row],[Quantity]]*Sales[[#This Row],[Unit Cost]]</f>
        <v>738</v>
      </c>
      <c r="U635" s="13">
        <f>Sales[[#This Row],[Total Sales]]-Sales[[#This Row],[Total Cost]]</f>
        <v>689.62000000000012</v>
      </c>
    </row>
    <row r="636" spans="1:21" x14ac:dyDescent="0.25">
      <c r="A636" t="s">
        <v>644</v>
      </c>
      <c r="B636" s="2">
        <v>44266</v>
      </c>
      <c r="C636" s="2" t="str">
        <f t="shared" si="18"/>
        <v>Thursday</v>
      </c>
      <c r="D636" s="2" t="str">
        <f t="shared" si="19"/>
        <v>March</v>
      </c>
      <c r="E636" s="3">
        <v>0.9144518402484012</v>
      </c>
      <c r="F636" t="s">
        <v>2197</v>
      </c>
      <c r="G636" t="s">
        <v>2409</v>
      </c>
      <c r="H636" t="s">
        <v>1011</v>
      </c>
      <c r="I636" s="1" t="s">
        <v>2515</v>
      </c>
      <c r="J636" s="1" t="s">
        <v>2450</v>
      </c>
      <c r="K636" s="1" t="s">
        <v>2448</v>
      </c>
      <c r="L636" s="1" t="s">
        <v>1012</v>
      </c>
      <c r="M636">
        <v>12994</v>
      </c>
      <c r="N636">
        <v>51</v>
      </c>
      <c r="O636" s="1" t="str">
        <f>VLOOKUP(Sales[[#This Row],[Product ID]],Products[[#Headers],[#Data],[Product ID]:[Product Name]],2,FALSE)</f>
        <v>3-ring staple pack</v>
      </c>
      <c r="P636" s="1" t="str">
        <f>VLOOKUP(Sales[[#This Row],[Product ID]],Products[[#Headers],[#Data],[Product ID]:[Category]],3,)</f>
        <v>Office Supplies</v>
      </c>
      <c r="Q636" s="13">
        <f>VLOOKUP(Sales[[#This Row],[Product ID]],Products[[#Headers],[#Data],[Product ID]:[Unit Price]],4,FALSE)</f>
        <v>86.27</v>
      </c>
      <c r="R636" s="14">
        <f>VLOOKUP(Sales[[#This Row],[Product ID]],Products[[#Headers],[#Data]],5,FALSE)</f>
        <v>62</v>
      </c>
      <c r="S636" s="13">
        <f>Sales[[#This Row],[Quantity]]*Sales[[#This Row],[Unit Price]]</f>
        <v>4399.7699999999995</v>
      </c>
      <c r="T636" s="14">
        <f>Sales[[#This Row],[Quantity]]*Sales[[#This Row],[Unit Cost]]</f>
        <v>3162</v>
      </c>
      <c r="U636" s="13">
        <f>Sales[[#This Row],[Total Sales]]-Sales[[#This Row],[Total Cost]]</f>
        <v>1237.7699999999995</v>
      </c>
    </row>
    <row r="637" spans="1:21" x14ac:dyDescent="0.25">
      <c r="A637" t="s">
        <v>645</v>
      </c>
      <c r="B637" s="2">
        <v>44102</v>
      </c>
      <c r="C637" s="2" t="str">
        <f t="shared" si="18"/>
        <v>Monday</v>
      </c>
      <c r="D637" s="2" t="str">
        <f t="shared" si="19"/>
        <v>September</v>
      </c>
      <c r="E637" s="3">
        <v>0.89888139504825104</v>
      </c>
      <c r="F637" t="s">
        <v>2111</v>
      </c>
      <c r="G637" t="s">
        <v>2323</v>
      </c>
      <c r="H637" t="s">
        <v>1011</v>
      </c>
      <c r="I637" s="1" t="s">
        <v>2515</v>
      </c>
      <c r="J637" s="1" t="s">
        <v>2450</v>
      </c>
      <c r="K637" s="1" t="s">
        <v>2448</v>
      </c>
      <c r="L637" s="1" t="s">
        <v>1012</v>
      </c>
      <c r="M637">
        <v>12769</v>
      </c>
      <c r="N637">
        <v>17</v>
      </c>
      <c r="O637" s="1" t="str">
        <f>VLOOKUP(Sales[[#This Row],[Product ID]],Products[[#Headers],[#Data],[Product ID]:[Product Name]],2,FALSE)</f>
        <v>Office Star - Ergonomically Designed Knee Chair</v>
      </c>
      <c r="P637" s="1" t="str">
        <f>VLOOKUP(Sales[[#This Row],[Product ID]],Products[[#Headers],[#Data],[Product ID]:[Category]],3,)</f>
        <v>Furniture</v>
      </c>
      <c r="Q637" s="13">
        <f>VLOOKUP(Sales[[#This Row],[Product ID]],Products[[#Headers],[#Data],[Product ID]:[Unit Price]],4,FALSE)</f>
        <v>66.47</v>
      </c>
      <c r="R637" s="14">
        <f>VLOOKUP(Sales[[#This Row],[Product ID]],Products[[#Headers],[#Data]],5,FALSE)</f>
        <v>55</v>
      </c>
      <c r="S637" s="13">
        <f>Sales[[#This Row],[Quantity]]*Sales[[#This Row],[Unit Price]]</f>
        <v>1129.99</v>
      </c>
      <c r="T637" s="14">
        <f>Sales[[#This Row],[Quantity]]*Sales[[#This Row],[Unit Cost]]</f>
        <v>935</v>
      </c>
      <c r="U637" s="13">
        <f>Sales[[#This Row],[Total Sales]]-Sales[[#This Row],[Total Cost]]</f>
        <v>194.99</v>
      </c>
    </row>
    <row r="638" spans="1:21" x14ac:dyDescent="0.25">
      <c r="A638" t="s">
        <v>646</v>
      </c>
      <c r="B638" s="2">
        <v>44083</v>
      </c>
      <c r="C638" s="2" t="str">
        <f t="shared" si="18"/>
        <v>Wednesday</v>
      </c>
      <c r="D638" s="2" t="str">
        <f t="shared" si="19"/>
        <v>September</v>
      </c>
      <c r="E638" s="3">
        <v>0.67676319449672206</v>
      </c>
      <c r="F638" t="s">
        <v>2147</v>
      </c>
      <c r="G638" t="s">
        <v>2359</v>
      </c>
      <c r="H638" t="s">
        <v>1010</v>
      </c>
      <c r="I638" s="1" t="s">
        <v>2515</v>
      </c>
      <c r="J638" s="1" t="s">
        <v>2450</v>
      </c>
      <c r="K638" s="1" t="s">
        <v>2448</v>
      </c>
      <c r="L638" s="1" t="s">
        <v>1012</v>
      </c>
      <c r="M638">
        <v>13127</v>
      </c>
      <c r="N638">
        <v>17</v>
      </c>
      <c r="O638" s="1" t="str">
        <f>VLOOKUP(Sales[[#This Row],[Product ID]],Products[[#Headers],[#Data],[Product ID]:[Product Name]],2,FALSE)</f>
        <v>#10- 4 1/8" x 9 1/2" Recycled Envelopes</v>
      </c>
      <c r="P638" s="1" t="str">
        <f>VLOOKUP(Sales[[#This Row],[Product ID]],Products[[#Headers],[#Data],[Product ID]:[Category]],3,)</f>
        <v>Office Supplies</v>
      </c>
      <c r="Q638" s="13">
        <f>VLOOKUP(Sales[[#This Row],[Product ID]],Products[[#Headers],[#Data],[Product ID]:[Unit Price]],4,FALSE)</f>
        <v>17.489999999999998</v>
      </c>
      <c r="R638" s="14">
        <f>VLOOKUP(Sales[[#This Row],[Product ID]],Products[[#Headers],[#Data]],5,FALSE)</f>
        <v>15</v>
      </c>
      <c r="S638" s="13">
        <f>Sales[[#This Row],[Quantity]]*Sales[[#This Row],[Unit Price]]</f>
        <v>297.33</v>
      </c>
      <c r="T638" s="14">
        <f>Sales[[#This Row],[Quantity]]*Sales[[#This Row],[Unit Cost]]</f>
        <v>255</v>
      </c>
      <c r="U638" s="13">
        <f>Sales[[#This Row],[Total Sales]]-Sales[[#This Row],[Total Cost]]</f>
        <v>42.329999999999984</v>
      </c>
    </row>
    <row r="639" spans="1:21" x14ac:dyDescent="0.25">
      <c r="A639" t="s">
        <v>647</v>
      </c>
      <c r="B639" s="2">
        <v>44309</v>
      </c>
      <c r="C639" s="2" t="str">
        <f t="shared" si="18"/>
        <v>Friday</v>
      </c>
      <c r="D639" s="2" t="str">
        <f t="shared" si="19"/>
        <v>April</v>
      </c>
      <c r="E639" s="3">
        <v>0.96276097374573044</v>
      </c>
      <c r="F639" t="s">
        <v>2024</v>
      </c>
      <c r="G639" t="s">
        <v>2236</v>
      </c>
      <c r="H639" t="s">
        <v>1010</v>
      </c>
      <c r="I639" s="1" t="s">
        <v>2515</v>
      </c>
      <c r="J639" s="1" t="s">
        <v>2450</v>
      </c>
      <c r="K639" s="1" t="s">
        <v>2448</v>
      </c>
      <c r="L639" s="1" t="s">
        <v>1012</v>
      </c>
      <c r="M639">
        <v>12370</v>
      </c>
      <c r="N639">
        <v>10</v>
      </c>
      <c r="O639" s="1" t="str">
        <f>VLOOKUP(Sales[[#This Row],[Product ID]],Products[[#Headers],[#Data],[Product ID]:[Product Name]],2,FALSE)</f>
        <v>Zonitonin</v>
      </c>
      <c r="P639" s="1" t="str">
        <f>VLOOKUP(Sales[[#This Row],[Product ID]],Products[[#Headers],[#Data],[Product ID]:[Category]],3,)</f>
        <v>Antiseptics</v>
      </c>
      <c r="Q639" s="13">
        <f>VLOOKUP(Sales[[#This Row],[Product ID]],Products[[#Headers],[#Data],[Product ID]:[Unit Price]],4,FALSE)</f>
        <v>17.41</v>
      </c>
      <c r="R639" s="14">
        <f>VLOOKUP(Sales[[#This Row],[Product ID]],Products[[#Headers],[#Data]],5,FALSE)</f>
        <v>9</v>
      </c>
      <c r="S639" s="13">
        <f>Sales[[#This Row],[Quantity]]*Sales[[#This Row],[Unit Price]]</f>
        <v>174.1</v>
      </c>
      <c r="T639" s="14">
        <f>Sales[[#This Row],[Quantity]]*Sales[[#This Row],[Unit Cost]]</f>
        <v>90</v>
      </c>
      <c r="U639" s="13">
        <f>Sales[[#This Row],[Total Sales]]-Sales[[#This Row],[Total Cost]]</f>
        <v>84.1</v>
      </c>
    </row>
    <row r="640" spans="1:21" x14ac:dyDescent="0.25">
      <c r="A640" t="s">
        <v>648</v>
      </c>
      <c r="B640" s="2">
        <v>44055</v>
      </c>
      <c r="C640" s="2" t="str">
        <f t="shared" si="18"/>
        <v>Wednesday</v>
      </c>
      <c r="D640" s="2" t="str">
        <f t="shared" si="19"/>
        <v>August</v>
      </c>
      <c r="E640" s="3">
        <v>0.57263680399985295</v>
      </c>
      <c r="F640" t="s">
        <v>2066</v>
      </c>
      <c r="G640" t="s">
        <v>2278</v>
      </c>
      <c r="H640" t="s">
        <v>1011</v>
      </c>
      <c r="I640" s="1" t="s">
        <v>2515</v>
      </c>
      <c r="J640" s="1" t="s">
        <v>2450</v>
      </c>
      <c r="K640" s="1" t="s">
        <v>2448</v>
      </c>
      <c r="L640" s="1" t="s">
        <v>1012</v>
      </c>
      <c r="M640">
        <v>12724</v>
      </c>
      <c r="N640">
        <v>41</v>
      </c>
      <c r="O640" s="1" t="str">
        <f>VLOOKUP(Sales[[#This Row],[Product ID]],Products[[#Headers],[#Data],[Product ID]:[Product Name]],2,FALSE)</f>
        <v>Wilson Jones Century Plastic Molded Ring Binders</v>
      </c>
      <c r="P640" s="1" t="str">
        <f>VLOOKUP(Sales[[#This Row],[Product ID]],Products[[#Headers],[#Data],[Product ID]:[Category]],3,)</f>
        <v>Office Supplies</v>
      </c>
      <c r="Q640" s="13">
        <f>VLOOKUP(Sales[[#This Row],[Product ID]],Products[[#Headers],[#Data],[Product ID]:[Unit Price]],4,FALSE)</f>
        <v>46.53</v>
      </c>
      <c r="R640" s="14">
        <f>VLOOKUP(Sales[[#This Row],[Product ID]],Products[[#Headers],[#Data]],5,FALSE)</f>
        <v>34</v>
      </c>
      <c r="S640" s="13">
        <f>Sales[[#This Row],[Quantity]]*Sales[[#This Row],[Unit Price]]</f>
        <v>1907.73</v>
      </c>
      <c r="T640" s="14">
        <f>Sales[[#This Row],[Quantity]]*Sales[[#This Row],[Unit Cost]]</f>
        <v>1394</v>
      </c>
      <c r="U640" s="13">
        <f>Sales[[#This Row],[Total Sales]]-Sales[[#This Row],[Total Cost]]</f>
        <v>513.73</v>
      </c>
    </row>
    <row r="641" spans="1:21" x14ac:dyDescent="0.25">
      <c r="A641" t="s">
        <v>649</v>
      </c>
      <c r="B641" s="2">
        <v>44245</v>
      </c>
      <c r="C641" s="2" t="str">
        <f t="shared" si="18"/>
        <v>Thursday</v>
      </c>
      <c r="D641" s="2" t="str">
        <f t="shared" si="19"/>
        <v>February</v>
      </c>
      <c r="E641" s="3">
        <v>0.80743761698235061</v>
      </c>
      <c r="F641" t="s">
        <v>2138</v>
      </c>
      <c r="G641" t="s">
        <v>2350</v>
      </c>
      <c r="H641" t="s">
        <v>1011</v>
      </c>
      <c r="I641" s="1" t="s">
        <v>2515</v>
      </c>
      <c r="J641" s="1" t="s">
        <v>2450</v>
      </c>
      <c r="K641" s="1" t="s">
        <v>2448</v>
      </c>
      <c r="L641" s="1" t="s">
        <v>1012</v>
      </c>
      <c r="M641">
        <v>12803</v>
      </c>
      <c r="N641">
        <v>89</v>
      </c>
      <c r="O641" s="1" t="str">
        <f>VLOOKUP(Sales[[#This Row],[Product ID]],Products[[#Headers],[#Data],[Product ID]:[Product Name]],2,FALSE)</f>
        <v>Alphabetical Labels for Top Tab Filing</v>
      </c>
      <c r="P641" s="1" t="str">
        <f>VLOOKUP(Sales[[#This Row],[Product ID]],Products[[#Headers],[#Data],[Product ID]:[Category]],3,)</f>
        <v>Office Supplies</v>
      </c>
      <c r="Q641" s="13">
        <f>VLOOKUP(Sales[[#This Row],[Product ID]],Products[[#Headers],[#Data],[Product ID]:[Unit Price]],4,FALSE)</f>
        <v>40.619999999999997</v>
      </c>
      <c r="R641" s="14">
        <f>VLOOKUP(Sales[[#This Row],[Product ID]],Products[[#Headers],[#Data]],5,FALSE)</f>
        <v>22</v>
      </c>
      <c r="S641" s="13">
        <f>Sales[[#This Row],[Quantity]]*Sales[[#This Row],[Unit Price]]</f>
        <v>3615.18</v>
      </c>
      <c r="T641" s="14">
        <f>Sales[[#This Row],[Quantity]]*Sales[[#This Row],[Unit Cost]]</f>
        <v>1958</v>
      </c>
      <c r="U641" s="13">
        <f>Sales[[#This Row],[Total Sales]]-Sales[[#This Row],[Total Cost]]</f>
        <v>1657.1799999999998</v>
      </c>
    </row>
    <row r="642" spans="1:21" x14ac:dyDescent="0.25">
      <c r="A642" t="s">
        <v>650</v>
      </c>
      <c r="B642" s="2">
        <v>44327</v>
      </c>
      <c r="C642" s="2" t="str">
        <f t="shared" ref="C642:C705" si="20">TEXT(B642,"DDDD")</f>
        <v>Tuesday</v>
      </c>
      <c r="D642" s="2" t="str">
        <f t="shared" ref="D642:D705" si="21">TEXT(B642,"MMMM")</f>
        <v>May</v>
      </c>
      <c r="E642" s="3">
        <v>0.79582537059522884</v>
      </c>
      <c r="F642" t="s">
        <v>2191</v>
      </c>
      <c r="G642" t="s">
        <v>2403</v>
      </c>
      <c r="H642" t="s">
        <v>1011</v>
      </c>
      <c r="I642" s="1" t="s">
        <v>2515</v>
      </c>
      <c r="J642" s="1" t="s">
        <v>2450</v>
      </c>
      <c r="K642" s="1" t="s">
        <v>2448</v>
      </c>
      <c r="L642" s="1" t="s">
        <v>1013</v>
      </c>
      <c r="M642">
        <v>12366</v>
      </c>
      <c r="N642">
        <v>67</v>
      </c>
      <c r="O642" s="1" t="str">
        <f>VLOOKUP(Sales[[#This Row],[Product ID]],Products[[#Headers],[#Data],[Product ID]:[Product Name]],2,FALSE)</f>
        <v>Xenaderal</v>
      </c>
      <c r="P642" s="1" t="str">
        <f>VLOOKUP(Sales[[#This Row],[Product ID]],Products[[#Headers],[#Data],[Product ID]:[Category]],3,)</f>
        <v>Mood Stabilizers</v>
      </c>
      <c r="Q642" s="13">
        <f>VLOOKUP(Sales[[#This Row],[Product ID]],Products[[#Headers],[#Data],[Product ID]:[Unit Price]],4,FALSE)</f>
        <v>84.09</v>
      </c>
      <c r="R642" s="14">
        <f>VLOOKUP(Sales[[#This Row],[Product ID]],Products[[#Headers],[#Data]],5,FALSE)</f>
        <v>52</v>
      </c>
      <c r="S642" s="13">
        <f>Sales[[#This Row],[Quantity]]*Sales[[#This Row],[Unit Price]]</f>
        <v>5634.0300000000007</v>
      </c>
      <c r="T642" s="14">
        <f>Sales[[#This Row],[Quantity]]*Sales[[#This Row],[Unit Cost]]</f>
        <v>3484</v>
      </c>
      <c r="U642" s="13">
        <f>Sales[[#This Row],[Total Sales]]-Sales[[#This Row],[Total Cost]]</f>
        <v>2150.0300000000007</v>
      </c>
    </row>
    <row r="643" spans="1:21" x14ac:dyDescent="0.25">
      <c r="A643" t="s">
        <v>651</v>
      </c>
      <c r="B643" s="2">
        <v>44307</v>
      </c>
      <c r="C643" s="2" t="str">
        <f t="shared" si="20"/>
        <v>Wednesday</v>
      </c>
      <c r="D643" s="2" t="str">
        <f t="shared" si="21"/>
        <v>April</v>
      </c>
      <c r="E643" s="3">
        <v>0.92124339834388946</v>
      </c>
      <c r="F643" t="s">
        <v>2079</v>
      </c>
      <c r="G643" t="s">
        <v>2291</v>
      </c>
      <c r="H643" t="s">
        <v>1010</v>
      </c>
      <c r="I643" s="1" t="s">
        <v>2466</v>
      </c>
      <c r="J643" s="1" t="s">
        <v>2467</v>
      </c>
      <c r="K643" s="1" t="s">
        <v>2448</v>
      </c>
      <c r="L643" s="1" t="s">
        <v>1013</v>
      </c>
      <c r="M643">
        <v>13028</v>
      </c>
      <c r="N643">
        <v>100</v>
      </c>
      <c r="O643" s="1" t="str">
        <f>VLOOKUP(Sales[[#This Row],[Product ID]],Products[[#Headers],[#Data],[Product ID]:[Product Name]],2,FALSE)</f>
        <v>Global Leather Executive Chair</v>
      </c>
      <c r="P643" s="1" t="str">
        <f>VLOOKUP(Sales[[#This Row],[Product ID]],Products[[#Headers],[#Data],[Product ID]:[Category]],3,)</f>
        <v>Furniture</v>
      </c>
      <c r="Q643" s="13">
        <f>VLOOKUP(Sales[[#This Row],[Product ID]],Products[[#Headers],[#Data],[Product ID]:[Unit Price]],4,FALSE)</f>
        <v>50.45</v>
      </c>
      <c r="R643" s="14">
        <f>VLOOKUP(Sales[[#This Row],[Product ID]],Products[[#Headers],[#Data]],5,FALSE)</f>
        <v>35</v>
      </c>
      <c r="S643" s="13">
        <f>Sales[[#This Row],[Quantity]]*Sales[[#This Row],[Unit Price]]</f>
        <v>5045</v>
      </c>
      <c r="T643" s="14">
        <f>Sales[[#This Row],[Quantity]]*Sales[[#This Row],[Unit Cost]]</f>
        <v>3500</v>
      </c>
      <c r="U643" s="13">
        <f>Sales[[#This Row],[Total Sales]]-Sales[[#This Row],[Total Cost]]</f>
        <v>1545</v>
      </c>
    </row>
    <row r="644" spans="1:21" x14ac:dyDescent="0.25">
      <c r="A644" t="s">
        <v>652</v>
      </c>
      <c r="B644" s="2">
        <v>44229</v>
      </c>
      <c r="C644" s="2" t="str">
        <f t="shared" si="20"/>
        <v>Tuesday</v>
      </c>
      <c r="D644" s="2" t="str">
        <f t="shared" si="21"/>
        <v>February</v>
      </c>
      <c r="E644" s="3">
        <v>0.25249110789401341</v>
      </c>
      <c r="F644" t="s">
        <v>2037</v>
      </c>
      <c r="G644" t="s">
        <v>2249</v>
      </c>
      <c r="H644" t="s">
        <v>1010</v>
      </c>
      <c r="I644" s="1" t="s">
        <v>2463</v>
      </c>
      <c r="J644" s="1" t="s">
        <v>2450</v>
      </c>
      <c r="K644" s="1" t="s">
        <v>2448</v>
      </c>
      <c r="L644" s="1" t="s">
        <v>1013</v>
      </c>
      <c r="M644">
        <v>12205</v>
      </c>
      <c r="N644">
        <v>99</v>
      </c>
      <c r="O644" s="1" t="str">
        <f>VLOOKUP(Sales[[#This Row],[Product ID]],Products[[#Headers],[#Data],[Product ID]:[Product Name]],2,FALSE)</f>
        <v>Ciclonazol</v>
      </c>
      <c r="P644" s="1" t="str">
        <f>VLOOKUP(Sales[[#This Row],[Product ID]],Products[[#Headers],[#Data],[Product ID]:[Category]],3,)</f>
        <v>Antiseptics</v>
      </c>
      <c r="Q644" s="13">
        <f>VLOOKUP(Sales[[#This Row],[Product ID]],Products[[#Headers],[#Data],[Product ID]:[Unit Price]],4,FALSE)</f>
        <v>62.12</v>
      </c>
      <c r="R644" s="14">
        <f>VLOOKUP(Sales[[#This Row],[Product ID]],Products[[#Headers],[#Data]],5,FALSE)</f>
        <v>55</v>
      </c>
      <c r="S644" s="13">
        <f>Sales[[#This Row],[Quantity]]*Sales[[#This Row],[Unit Price]]</f>
        <v>6149.88</v>
      </c>
      <c r="T644" s="14">
        <f>Sales[[#This Row],[Quantity]]*Sales[[#This Row],[Unit Cost]]</f>
        <v>5445</v>
      </c>
      <c r="U644" s="13">
        <f>Sales[[#This Row],[Total Sales]]-Sales[[#This Row],[Total Cost]]</f>
        <v>704.88000000000011</v>
      </c>
    </row>
    <row r="645" spans="1:21" x14ac:dyDescent="0.25">
      <c r="A645" t="s">
        <v>653</v>
      </c>
      <c r="B645" s="2">
        <v>44159</v>
      </c>
      <c r="C645" s="2" t="str">
        <f t="shared" si="20"/>
        <v>Tuesday</v>
      </c>
      <c r="D645" s="2" t="str">
        <f t="shared" si="21"/>
        <v>November</v>
      </c>
      <c r="E645" s="3">
        <v>0.21918106128715975</v>
      </c>
      <c r="F645" t="s">
        <v>2214</v>
      </c>
      <c r="G645" t="s">
        <v>2426</v>
      </c>
      <c r="H645" t="s">
        <v>1010</v>
      </c>
      <c r="I645" s="1" t="s">
        <v>2463</v>
      </c>
      <c r="J645" s="1" t="s">
        <v>2450</v>
      </c>
      <c r="K645" s="1" t="s">
        <v>2448</v>
      </c>
      <c r="L645" s="1" t="s">
        <v>1013</v>
      </c>
      <c r="M645">
        <v>12135</v>
      </c>
      <c r="N645">
        <v>70</v>
      </c>
      <c r="O645" s="1" t="str">
        <f>VLOOKUP(Sales[[#This Row],[Product ID]],Products[[#Headers],[#Data],[Product ID]:[Product Name]],2,FALSE)</f>
        <v>Abilovir Aprotasol</v>
      </c>
      <c r="P645" s="1" t="str">
        <f>VLOOKUP(Sales[[#This Row],[Product ID]],Products[[#Headers],[#Data],[Product ID]:[Category]],3,)</f>
        <v>Antipiretics</v>
      </c>
      <c r="Q645" s="13">
        <f>VLOOKUP(Sales[[#This Row],[Product ID]],Products[[#Headers],[#Data],[Product ID]:[Unit Price]],4,FALSE)</f>
        <v>15.28</v>
      </c>
      <c r="R645" s="14">
        <f>VLOOKUP(Sales[[#This Row],[Product ID]],Products[[#Headers],[#Data]],5,FALSE)</f>
        <v>12</v>
      </c>
      <c r="S645" s="13">
        <f>Sales[[#This Row],[Quantity]]*Sales[[#This Row],[Unit Price]]</f>
        <v>1069.5999999999999</v>
      </c>
      <c r="T645" s="14">
        <f>Sales[[#This Row],[Quantity]]*Sales[[#This Row],[Unit Cost]]</f>
        <v>840</v>
      </c>
      <c r="U645" s="13">
        <f>Sales[[#This Row],[Total Sales]]-Sales[[#This Row],[Total Cost]]</f>
        <v>229.59999999999991</v>
      </c>
    </row>
    <row r="646" spans="1:21" x14ac:dyDescent="0.25">
      <c r="A646" t="s">
        <v>654</v>
      </c>
      <c r="B646" s="2">
        <v>44030</v>
      </c>
      <c r="C646" s="2" t="str">
        <f t="shared" si="20"/>
        <v>Saturday</v>
      </c>
      <c r="D646" s="2" t="str">
        <f t="shared" si="21"/>
        <v>July</v>
      </c>
      <c r="E646" s="3">
        <v>0.53269343644617073</v>
      </c>
      <c r="F646" t="s">
        <v>2191</v>
      </c>
      <c r="G646" t="s">
        <v>2403</v>
      </c>
      <c r="H646" t="s">
        <v>1010</v>
      </c>
      <c r="I646" s="1" t="s">
        <v>2463</v>
      </c>
      <c r="J646" s="1" t="s">
        <v>2450</v>
      </c>
      <c r="K646" s="1" t="s">
        <v>2448</v>
      </c>
      <c r="L646" s="1" t="s">
        <v>1012</v>
      </c>
      <c r="M646">
        <v>12943</v>
      </c>
      <c r="N646">
        <v>20</v>
      </c>
      <c r="O646" s="1" t="str">
        <f>VLOOKUP(Sales[[#This Row],[Product ID]],Products[[#Headers],[#Data],[Product ID]:[Product Name]],2,FALSE)</f>
        <v>Ibico Hi-Tech Manual Binding System</v>
      </c>
      <c r="P646" s="1" t="str">
        <f>VLOOKUP(Sales[[#This Row],[Product ID]],Products[[#Headers],[#Data],[Product ID]:[Category]],3,)</f>
        <v>Office Supplies</v>
      </c>
      <c r="Q646" s="13">
        <f>VLOOKUP(Sales[[#This Row],[Product ID]],Products[[#Headers],[#Data],[Product ID]:[Unit Price]],4,FALSE)</f>
        <v>62.18</v>
      </c>
      <c r="R646" s="14">
        <f>VLOOKUP(Sales[[#This Row],[Product ID]],Products[[#Headers],[#Data]],5,FALSE)</f>
        <v>51</v>
      </c>
      <c r="S646" s="13">
        <f>Sales[[#This Row],[Quantity]]*Sales[[#This Row],[Unit Price]]</f>
        <v>1243.5999999999999</v>
      </c>
      <c r="T646" s="14">
        <f>Sales[[#This Row],[Quantity]]*Sales[[#This Row],[Unit Cost]]</f>
        <v>1020</v>
      </c>
      <c r="U646" s="13">
        <f>Sales[[#This Row],[Total Sales]]-Sales[[#This Row],[Total Cost]]</f>
        <v>223.59999999999991</v>
      </c>
    </row>
    <row r="647" spans="1:21" x14ac:dyDescent="0.25">
      <c r="A647" t="s">
        <v>655</v>
      </c>
      <c r="B647" s="2">
        <v>44084</v>
      </c>
      <c r="C647" s="2" t="str">
        <f t="shared" si="20"/>
        <v>Thursday</v>
      </c>
      <c r="D647" s="2" t="str">
        <f t="shared" si="21"/>
        <v>September</v>
      </c>
      <c r="E647" s="3">
        <v>0.19547512570954806</v>
      </c>
      <c r="F647" t="s">
        <v>2218</v>
      </c>
      <c r="G647" t="s">
        <v>2430</v>
      </c>
      <c r="H647" t="s">
        <v>1011</v>
      </c>
      <c r="I647" s="1" t="s">
        <v>2516</v>
      </c>
      <c r="J647" s="1" t="s">
        <v>2517</v>
      </c>
      <c r="K647" s="1" t="s">
        <v>2448</v>
      </c>
      <c r="L647" s="1" t="s">
        <v>1012</v>
      </c>
      <c r="M647">
        <v>12774</v>
      </c>
      <c r="N647">
        <v>67</v>
      </c>
      <c r="O647" s="1" t="str">
        <f>VLOOKUP(Sales[[#This Row],[Product ID]],Products[[#Headers],[#Data],[Product ID]:[Product Name]],2,FALSE)</f>
        <v>Boston 1645 Deluxe Heavier-Duty Electric Pencil Sharpener</v>
      </c>
      <c r="P647" s="1" t="str">
        <f>VLOOKUP(Sales[[#This Row],[Product ID]],Products[[#Headers],[#Data],[Product ID]:[Category]],3,)</f>
        <v>Office Supplies</v>
      </c>
      <c r="Q647" s="13">
        <f>VLOOKUP(Sales[[#This Row],[Product ID]],Products[[#Headers],[#Data],[Product ID]:[Unit Price]],4,FALSE)</f>
        <v>98.79</v>
      </c>
      <c r="R647" s="14">
        <f>VLOOKUP(Sales[[#This Row],[Product ID]],Products[[#Headers],[#Data]],5,FALSE)</f>
        <v>54</v>
      </c>
      <c r="S647" s="13">
        <f>Sales[[#This Row],[Quantity]]*Sales[[#This Row],[Unit Price]]</f>
        <v>6618.93</v>
      </c>
      <c r="T647" s="14">
        <f>Sales[[#This Row],[Quantity]]*Sales[[#This Row],[Unit Cost]]</f>
        <v>3618</v>
      </c>
      <c r="U647" s="13">
        <f>Sales[[#This Row],[Total Sales]]-Sales[[#This Row],[Total Cost]]</f>
        <v>3000.9300000000003</v>
      </c>
    </row>
    <row r="648" spans="1:21" x14ac:dyDescent="0.25">
      <c r="A648" t="s">
        <v>656</v>
      </c>
      <c r="B648" s="2">
        <v>44047</v>
      </c>
      <c r="C648" s="2" t="str">
        <f t="shared" si="20"/>
        <v>Tuesday</v>
      </c>
      <c r="D648" s="2" t="str">
        <f t="shared" si="21"/>
        <v>August</v>
      </c>
      <c r="E648" s="3">
        <v>0.69636208099570507</v>
      </c>
      <c r="F648" t="s">
        <v>2190</v>
      </c>
      <c r="G648" t="s">
        <v>2402</v>
      </c>
      <c r="H648" t="s">
        <v>1010</v>
      </c>
      <c r="I648" s="1" t="s">
        <v>2518</v>
      </c>
      <c r="J648" s="1" t="s">
        <v>2450</v>
      </c>
      <c r="K648" s="1" t="s">
        <v>2448</v>
      </c>
      <c r="L648" s="1" t="s">
        <v>1014</v>
      </c>
      <c r="M648">
        <v>12187</v>
      </c>
      <c r="N648">
        <v>41</v>
      </c>
      <c r="O648" s="1" t="str">
        <f>VLOOKUP(Sales[[#This Row],[Product ID]],Products[[#Headers],[#Data],[Product ID]:[Product Name]],2,FALSE)</f>
        <v>Argalazine Abostryl</v>
      </c>
      <c r="P648" s="1" t="str">
        <f>VLOOKUP(Sales[[#This Row],[Product ID]],Products[[#Headers],[#Data],[Product ID]:[Category]],3,)</f>
        <v>Antipiretics</v>
      </c>
      <c r="Q648" s="13">
        <f>VLOOKUP(Sales[[#This Row],[Product ID]],Products[[#Headers],[#Data],[Product ID]:[Unit Price]],4,FALSE)</f>
        <v>15.43</v>
      </c>
      <c r="R648" s="14">
        <f>VLOOKUP(Sales[[#This Row],[Product ID]],Products[[#Headers],[#Data]],5,FALSE)</f>
        <v>14</v>
      </c>
      <c r="S648" s="13">
        <f>Sales[[#This Row],[Quantity]]*Sales[[#This Row],[Unit Price]]</f>
        <v>632.63</v>
      </c>
      <c r="T648" s="14">
        <f>Sales[[#This Row],[Quantity]]*Sales[[#This Row],[Unit Cost]]</f>
        <v>574</v>
      </c>
      <c r="U648" s="13">
        <f>Sales[[#This Row],[Total Sales]]-Sales[[#This Row],[Total Cost]]</f>
        <v>58.629999999999995</v>
      </c>
    </row>
    <row r="649" spans="1:21" x14ac:dyDescent="0.25">
      <c r="A649" t="s">
        <v>657</v>
      </c>
      <c r="B649" s="2">
        <v>44135</v>
      </c>
      <c r="C649" s="2" t="str">
        <f t="shared" si="20"/>
        <v>Saturday</v>
      </c>
      <c r="D649" s="2" t="str">
        <f t="shared" si="21"/>
        <v>October</v>
      </c>
      <c r="E649" s="3">
        <v>0.93062324853506517</v>
      </c>
      <c r="F649" t="s">
        <v>2122</v>
      </c>
      <c r="G649" t="s">
        <v>2334</v>
      </c>
      <c r="H649" t="s">
        <v>1011</v>
      </c>
      <c r="I649" s="1" t="s">
        <v>2519</v>
      </c>
      <c r="J649" s="1" t="s">
        <v>2510</v>
      </c>
      <c r="K649" s="1" t="s">
        <v>2448</v>
      </c>
      <c r="L649" s="1" t="s">
        <v>1013</v>
      </c>
      <c r="M649">
        <v>12786</v>
      </c>
      <c r="N649">
        <v>81</v>
      </c>
      <c r="O649" s="1" t="str">
        <f>VLOOKUP(Sales[[#This Row],[Product ID]],Products[[#Headers],[#Data],[Product ID]:[Product Name]],2,FALSE)</f>
        <v>Poly Designer Cover &amp; Back</v>
      </c>
      <c r="P649" s="1" t="str">
        <f>VLOOKUP(Sales[[#This Row],[Product ID]],Products[[#Headers],[#Data],[Product ID]:[Category]],3,)</f>
        <v>Office Supplies</v>
      </c>
      <c r="Q649" s="13">
        <f>VLOOKUP(Sales[[#This Row],[Product ID]],Products[[#Headers],[#Data],[Product ID]:[Unit Price]],4,FALSE)</f>
        <v>72.78</v>
      </c>
      <c r="R649" s="14">
        <f>VLOOKUP(Sales[[#This Row],[Product ID]],Products[[#Headers],[#Data]],5,FALSE)</f>
        <v>52</v>
      </c>
      <c r="S649" s="13">
        <f>Sales[[#This Row],[Quantity]]*Sales[[#This Row],[Unit Price]]</f>
        <v>5895.18</v>
      </c>
      <c r="T649" s="14">
        <f>Sales[[#This Row],[Quantity]]*Sales[[#This Row],[Unit Cost]]</f>
        <v>4212</v>
      </c>
      <c r="U649" s="13">
        <f>Sales[[#This Row],[Total Sales]]-Sales[[#This Row],[Total Cost]]</f>
        <v>1683.1800000000003</v>
      </c>
    </row>
    <row r="650" spans="1:21" x14ac:dyDescent="0.25">
      <c r="A650" t="s">
        <v>658</v>
      </c>
      <c r="B650" s="2">
        <v>44115</v>
      </c>
      <c r="C650" s="2" t="str">
        <f t="shared" si="20"/>
        <v>Sunday</v>
      </c>
      <c r="D650" s="2" t="str">
        <f t="shared" si="21"/>
        <v>October</v>
      </c>
      <c r="E650" s="3">
        <v>0.34106635984899814</v>
      </c>
      <c r="F650" t="s">
        <v>2191</v>
      </c>
      <c r="G650" t="s">
        <v>2403</v>
      </c>
      <c r="H650" t="s">
        <v>1010</v>
      </c>
      <c r="I650" s="1" t="s">
        <v>2520</v>
      </c>
      <c r="J650" s="1" t="s">
        <v>2460</v>
      </c>
      <c r="K650" s="1" t="s">
        <v>2448</v>
      </c>
      <c r="L650" s="1" t="s">
        <v>1013</v>
      </c>
      <c r="M650">
        <v>12573</v>
      </c>
      <c r="N650">
        <v>84</v>
      </c>
      <c r="O650" s="1" t="str">
        <f>VLOOKUP(Sales[[#This Row],[Product ID]],Products[[#Headers],[#Data],[Product ID]:[Product Name]],2,FALSE)</f>
        <v>Avery 505</v>
      </c>
      <c r="P650" s="1" t="str">
        <f>VLOOKUP(Sales[[#This Row],[Product ID]],Products[[#Headers],[#Data],[Product ID]:[Category]],3,)</f>
        <v>Office Supplies</v>
      </c>
      <c r="Q650" s="13">
        <f>VLOOKUP(Sales[[#This Row],[Product ID]],Products[[#Headers],[#Data],[Product ID]:[Unit Price]],4,FALSE)</f>
        <v>40.86</v>
      </c>
      <c r="R650" s="14">
        <f>VLOOKUP(Sales[[#This Row],[Product ID]],Products[[#Headers],[#Data]],5,FALSE)</f>
        <v>31</v>
      </c>
      <c r="S650" s="13">
        <f>Sales[[#This Row],[Quantity]]*Sales[[#This Row],[Unit Price]]</f>
        <v>3432.24</v>
      </c>
      <c r="T650" s="14">
        <f>Sales[[#This Row],[Quantity]]*Sales[[#This Row],[Unit Cost]]</f>
        <v>2604</v>
      </c>
      <c r="U650" s="13">
        <f>Sales[[#This Row],[Total Sales]]-Sales[[#This Row],[Total Cost]]</f>
        <v>828.23999999999978</v>
      </c>
    </row>
    <row r="651" spans="1:21" x14ac:dyDescent="0.25">
      <c r="A651" t="s">
        <v>659</v>
      </c>
      <c r="B651" s="2">
        <v>44355</v>
      </c>
      <c r="C651" s="2" t="str">
        <f t="shared" si="20"/>
        <v>Tuesday</v>
      </c>
      <c r="D651" s="2" t="str">
        <f t="shared" si="21"/>
        <v>June</v>
      </c>
      <c r="E651" s="3">
        <v>3.6619499286400847E-2</v>
      </c>
      <c r="F651" t="s">
        <v>2068</v>
      </c>
      <c r="G651" t="s">
        <v>2280</v>
      </c>
      <c r="H651" t="s">
        <v>1010</v>
      </c>
      <c r="I651" s="1" t="s">
        <v>2520</v>
      </c>
      <c r="J651" s="1" t="s">
        <v>2460</v>
      </c>
      <c r="K651" s="1" t="s">
        <v>2448</v>
      </c>
      <c r="L651" s="1" t="s">
        <v>1013</v>
      </c>
      <c r="M651">
        <v>13001</v>
      </c>
      <c r="N651">
        <v>94</v>
      </c>
      <c r="O651" s="1" t="str">
        <f>VLOOKUP(Sales[[#This Row],[Product ID]],Products[[#Headers],[#Data],[Product ID]:[Product Name]],2,FALSE)</f>
        <v>C-Line Magnetic Cubicle Keepers, Clear Polypropylene</v>
      </c>
      <c r="P651" s="1" t="str">
        <f>VLOOKUP(Sales[[#This Row],[Product ID]],Products[[#Headers],[#Data],[Product ID]:[Category]],3,)</f>
        <v>Furniture</v>
      </c>
      <c r="Q651" s="13">
        <f>VLOOKUP(Sales[[#This Row],[Product ID]],Products[[#Headers],[#Data],[Product ID]:[Unit Price]],4,FALSE)</f>
        <v>62.82</v>
      </c>
      <c r="R651" s="14">
        <f>VLOOKUP(Sales[[#This Row],[Product ID]],Products[[#Headers],[#Data]],5,FALSE)</f>
        <v>52</v>
      </c>
      <c r="S651" s="13">
        <f>Sales[[#This Row],[Quantity]]*Sales[[#This Row],[Unit Price]]</f>
        <v>5905.08</v>
      </c>
      <c r="T651" s="14">
        <f>Sales[[#This Row],[Quantity]]*Sales[[#This Row],[Unit Cost]]</f>
        <v>4888</v>
      </c>
      <c r="U651" s="13">
        <f>Sales[[#This Row],[Total Sales]]-Sales[[#This Row],[Total Cost]]</f>
        <v>1017.0799999999999</v>
      </c>
    </row>
    <row r="652" spans="1:21" x14ac:dyDescent="0.25">
      <c r="A652" t="s">
        <v>660</v>
      </c>
      <c r="B652" s="2">
        <v>44290</v>
      </c>
      <c r="C652" s="2" t="str">
        <f t="shared" si="20"/>
        <v>Sunday</v>
      </c>
      <c r="D652" s="2" t="str">
        <f t="shared" si="21"/>
        <v>April</v>
      </c>
      <c r="E652" s="3">
        <v>8.0679675674528384E-2</v>
      </c>
      <c r="F652" t="s">
        <v>2210</v>
      </c>
      <c r="G652" t="s">
        <v>2422</v>
      </c>
      <c r="H652" t="s">
        <v>1010</v>
      </c>
      <c r="I652" s="1" t="s">
        <v>2520</v>
      </c>
      <c r="J652" s="1" t="s">
        <v>2460</v>
      </c>
      <c r="K652" s="1" t="s">
        <v>2448</v>
      </c>
      <c r="L652" s="1" t="s">
        <v>1013</v>
      </c>
      <c r="M652">
        <v>13025</v>
      </c>
      <c r="N652">
        <v>35</v>
      </c>
      <c r="O652" s="1" t="str">
        <f>VLOOKUP(Sales[[#This Row],[Product ID]],Products[[#Headers],[#Data],[Product ID]:[Product Name]],2,FALSE)</f>
        <v>Razer Tiamat Over Ear 7.1 Surround Sound PC Gaming Headset</v>
      </c>
      <c r="P652" s="1" t="str">
        <f>VLOOKUP(Sales[[#This Row],[Product ID]],Products[[#Headers],[#Data],[Product ID]:[Category]],3,)</f>
        <v>Technology</v>
      </c>
      <c r="Q652" s="13">
        <f>VLOOKUP(Sales[[#This Row],[Product ID]],Products[[#Headers],[#Data],[Product ID]:[Unit Price]],4,FALSE)</f>
        <v>57.91</v>
      </c>
      <c r="R652" s="14">
        <f>VLOOKUP(Sales[[#This Row],[Product ID]],Products[[#Headers],[#Data]],5,FALSE)</f>
        <v>32</v>
      </c>
      <c r="S652" s="13">
        <f>Sales[[#This Row],[Quantity]]*Sales[[#This Row],[Unit Price]]</f>
        <v>2026.85</v>
      </c>
      <c r="T652" s="14">
        <f>Sales[[#This Row],[Quantity]]*Sales[[#This Row],[Unit Cost]]</f>
        <v>1120</v>
      </c>
      <c r="U652" s="13">
        <f>Sales[[#This Row],[Total Sales]]-Sales[[#This Row],[Total Cost]]</f>
        <v>906.84999999999991</v>
      </c>
    </row>
    <row r="653" spans="1:21" x14ac:dyDescent="0.25">
      <c r="A653" t="s">
        <v>661</v>
      </c>
      <c r="B653" s="2">
        <v>44126</v>
      </c>
      <c r="C653" s="2" t="str">
        <f t="shared" si="20"/>
        <v>Thursday</v>
      </c>
      <c r="D653" s="2" t="str">
        <f t="shared" si="21"/>
        <v>October</v>
      </c>
      <c r="E653" s="3">
        <v>0.59462050639611497</v>
      </c>
      <c r="F653" t="s">
        <v>2159</v>
      </c>
      <c r="G653" t="s">
        <v>2371</v>
      </c>
      <c r="H653" t="s">
        <v>1011</v>
      </c>
      <c r="I653" s="1" t="s">
        <v>2520</v>
      </c>
      <c r="J653" s="1" t="s">
        <v>2460</v>
      </c>
      <c r="K653" s="1" t="s">
        <v>2448</v>
      </c>
      <c r="L653" s="1" t="s">
        <v>1014</v>
      </c>
      <c r="M653">
        <v>12672</v>
      </c>
      <c r="N653">
        <v>63</v>
      </c>
      <c r="O653" s="1" t="str">
        <f>VLOOKUP(Sales[[#This Row],[Product ID]],Products[[#Headers],[#Data],[Product ID]:[Product Name]],2,FALSE)</f>
        <v>File Shuttle II and Handi-File, Black</v>
      </c>
      <c r="P653" s="1" t="str">
        <f>VLOOKUP(Sales[[#This Row],[Product ID]],Products[[#Headers],[#Data],[Product ID]:[Category]],3,)</f>
        <v>Office Supplies</v>
      </c>
      <c r="Q653" s="13">
        <f>VLOOKUP(Sales[[#This Row],[Product ID]],Products[[#Headers],[#Data],[Product ID]:[Unit Price]],4,FALSE)</f>
        <v>73.05</v>
      </c>
      <c r="R653" s="14">
        <f>VLOOKUP(Sales[[#This Row],[Product ID]],Products[[#Headers],[#Data]],5,FALSE)</f>
        <v>65</v>
      </c>
      <c r="S653" s="13">
        <f>Sales[[#This Row],[Quantity]]*Sales[[#This Row],[Unit Price]]</f>
        <v>4602.1499999999996</v>
      </c>
      <c r="T653" s="14">
        <f>Sales[[#This Row],[Quantity]]*Sales[[#This Row],[Unit Cost]]</f>
        <v>4095</v>
      </c>
      <c r="U653" s="13">
        <f>Sales[[#This Row],[Total Sales]]-Sales[[#This Row],[Total Cost]]</f>
        <v>507.14999999999964</v>
      </c>
    </row>
    <row r="654" spans="1:21" x14ac:dyDescent="0.25">
      <c r="A654" t="s">
        <v>662</v>
      </c>
      <c r="B654" s="2">
        <v>44259</v>
      </c>
      <c r="C654" s="2" t="str">
        <f t="shared" si="20"/>
        <v>Thursday</v>
      </c>
      <c r="D654" s="2" t="str">
        <f t="shared" si="21"/>
        <v>March</v>
      </c>
      <c r="E654" s="3">
        <v>0.11799095269676263</v>
      </c>
      <c r="F654" t="s">
        <v>2028</v>
      </c>
      <c r="G654" t="s">
        <v>2240</v>
      </c>
      <c r="H654" t="s">
        <v>1010</v>
      </c>
      <c r="I654" s="1" t="s">
        <v>2520</v>
      </c>
      <c r="J654" s="1" t="s">
        <v>2460</v>
      </c>
      <c r="K654" s="1" t="s">
        <v>2448</v>
      </c>
      <c r="L654" s="1" t="s">
        <v>1014</v>
      </c>
      <c r="M654">
        <v>12813</v>
      </c>
      <c r="N654">
        <v>95</v>
      </c>
      <c r="O654" s="1" t="str">
        <f>VLOOKUP(Sales[[#This Row],[Product ID]],Products[[#Headers],[#Data],[Product ID]:[Product Name]],2,FALSE)</f>
        <v>Strathmore #10 Envelopes, Ultimate White</v>
      </c>
      <c r="P654" s="1" t="str">
        <f>VLOOKUP(Sales[[#This Row],[Product ID]],Products[[#Headers],[#Data],[Product ID]:[Category]],3,)</f>
        <v>Office Supplies</v>
      </c>
      <c r="Q654" s="13">
        <f>VLOOKUP(Sales[[#This Row],[Product ID]],Products[[#Headers],[#Data],[Product ID]:[Unit Price]],4,FALSE)</f>
        <v>48.5</v>
      </c>
      <c r="R654" s="14">
        <f>VLOOKUP(Sales[[#This Row],[Product ID]],Products[[#Headers],[#Data]],5,FALSE)</f>
        <v>43</v>
      </c>
      <c r="S654" s="13">
        <f>Sales[[#This Row],[Quantity]]*Sales[[#This Row],[Unit Price]]</f>
        <v>4607.5</v>
      </c>
      <c r="T654" s="14">
        <f>Sales[[#This Row],[Quantity]]*Sales[[#This Row],[Unit Cost]]</f>
        <v>4085</v>
      </c>
      <c r="U654" s="13">
        <f>Sales[[#This Row],[Total Sales]]-Sales[[#This Row],[Total Cost]]</f>
        <v>522.5</v>
      </c>
    </row>
    <row r="655" spans="1:21" x14ac:dyDescent="0.25">
      <c r="A655" t="s">
        <v>663</v>
      </c>
      <c r="B655" s="2">
        <v>44185</v>
      </c>
      <c r="C655" s="2" t="str">
        <f t="shared" si="20"/>
        <v>Sunday</v>
      </c>
      <c r="D655" s="2" t="str">
        <f t="shared" si="21"/>
        <v>December</v>
      </c>
      <c r="E655" s="3">
        <v>0.59499582904563375</v>
      </c>
      <c r="F655" t="s">
        <v>2160</v>
      </c>
      <c r="G655" t="s">
        <v>2372</v>
      </c>
      <c r="H655" t="s">
        <v>1010</v>
      </c>
      <c r="I655" s="1" t="s">
        <v>2521</v>
      </c>
      <c r="J655" s="1" t="s">
        <v>2487</v>
      </c>
      <c r="K655" s="1" t="s">
        <v>2448</v>
      </c>
      <c r="L655" s="1" t="s">
        <v>1013</v>
      </c>
      <c r="M655">
        <v>13035</v>
      </c>
      <c r="N655">
        <v>44</v>
      </c>
      <c r="O655" s="1" t="str">
        <f>VLOOKUP(Sales[[#This Row],[Product ID]],Products[[#Headers],[#Data],[Product ID]:[Product Name]],2,FALSE)</f>
        <v>Security-Tint Envelopes</v>
      </c>
      <c r="P655" s="1" t="str">
        <f>VLOOKUP(Sales[[#This Row],[Product ID]],Products[[#Headers],[#Data],[Product ID]:[Category]],3,)</f>
        <v>Office Supplies</v>
      </c>
      <c r="Q655" s="13">
        <f>VLOOKUP(Sales[[#This Row],[Product ID]],Products[[#Headers],[#Data],[Product ID]:[Unit Price]],4,FALSE)</f>
        <v>45.97</v>
      </c>
      <c r="R655" s="14">
        <f>VLOOKUP(Sales[[#This Row],[Product ID]],Products[[#Headers],[#Data]],5,FALSE)</f>
        <v>30</v>
      </c>
      <c r="S655" s="13">
        <f>Sales[[#This Row],[Quantity]]*Sales[[#This Row],[Unit Price]]</f>
        <v>2022.6799999999998</v>
      </c>
      <c r="T655" s="14">
        <f>Sales[[#This Row],[Quantity]]*Sales[[#This Row],[Unit Cost]]</f>
        <v>1320</v>
      </c>
      <c r="U655" s="13">
        <f>Sales[[#This Row],[Total Sales]]-Sales[[#This Row],[Total Cost]]</f>
        <v>702.67999999999984</v>
      </c>
    </row>
    <row r="656" spans="1:21" x14ac:dyDescent="0.25">
      <c r="A656" t="s">
        <v>664</v>
      </c>
      <c r="B656" s="2">
        <v>44024</v>
      </c>
      <c r="C656" s="2" t="str">
        <f t="shared" si="20"/>
        <v>Sunday</v>
      </c>
      <c r="D656" s="2" t="str">
        <f t="shared" si="21"/>
        <v>July</v>
      </c>
      <c r="E656" s="3">
        <v>0.98400709590787383</v>
      </c>
      <c r="F656" t="s">
        <v>2043</v>
      </c>
      <c r="G656" t="s">
        <v>2255</v>
      </c>
      <c r="H656" t="s">
        <v>1011</v>
      </c>
      <c r="I656" s="1" t="s">
        <v>2521</v>
      </c>
      <c r="J656" s="1" t="s">
        <v>2487</v>
      </c>
      <c r="K656" s="1" t="s">
        <v>2448</v>
      </c>
      <c r="L656" s="1" t="s">
        <v>1013</v>
      </c>
      <c r="M656">
        <v>12552</v>
      </c>
      <c r="N656">
        <v>93</v>
      </c>
      <c r="O656" s="1" t="str">
        <f>VLOOKUP(Sales[[#This Row],[Product ID]],Products[[#Headers],[#Data],[Product ID]:[Product Name]],2,FALSE)</f>
        <v>Personal Filing Tote with Lid, Black/Gray</v>
      </c>
      <c r="P656" s="1" t="str">
        <f>VLOOKUP(Sales[[#This Row],[Product ID]],Products[[#Headers],[#Data],[Product ID]:[Category]],3,)</f>
        <v>Office Supplies</v>
      </c>
      <c r="Q656" s="13">
        <f>VLOOKUP(Sales[[#This Row],[Product ID]],Products[[#Headers],[#Data],[Product ID]:[Unit Price]],4,FALSE)</f>
        <v>57.22</v>
      </c>
      <c r="R656" s="14">
        <f>VLOOKUP(Sales[[#This Row],[Product ID]],Products[[#Headers],[#Data]],5,FALSE)</f>
        <v>30</v>
      </c>
      <c r="S656" s="13">
        <f>Sales[[#This Row],[Quantity]]*Sales[[#This Row],[Unit Price]]</f>
        <v>5321.46</v>
      </c>
      <c r="T656" s="14">
        <f>Sales[[#This Row],[Quantity]]*Sales[[#This Row],[Unit Cost]]</f>
        <v>2790</v>
      </c>
      <c r="U656" s="13">
        <f>Sales[[#This Row],[Total Sales]]-Sales[[#This Row],[Total Cost]]</f>
        <v>2531.46</v>
      </c>
    </row>
    <row r="657" spans="1:21" x14ac:dyDescent="0.25">
      <c r="A657" t="s">
        <v>665</v>
      </c>
      <c r="B657" s="2">
        <v>44003</v>
      </c>
      <c r="C657" s="2" t="str">
        <f t="shared" si="20"/>
        <v>Sunday</v>
      </c>
      <c r="D657" s="2" t="str">
        <f t="shared" si="21"/>
        <v>June</v>
      </c>
      <c r="E657" s="3">
        <v>0.61219093037605787</v>
      </c>
      <c r="F657" t="s">
        <v>2168</v>
      </c>
      <c r="G657" t="s">
        <v>2380</v>
      </c>
      <c r="H657" t="s">
        <v>1010</v>
      </c>
      <c r="I657" s="1" t="s">
        <v>2522</v>
      </c>
      <c r="J657" s="1" t="s">
        <v>2450</v>
      </c>
      <c r="K657" s="1" t="s">
        <v>2448</v>
      </c>
      <c r="L657" s="1" t="s">
        <v>1013</v>
      </c>
      <c r="M657">
        <v>13090</v>
      </c>
      <c r="N657">
        <v>51</v>
      </c>
      <c r="O657" s="1" t="str">
        <f>VLOOKUP(Sales[[#This Row],[Product ID]],Products[[#Headers],[#Data],[Product ID]:[Product Name]],2,FALSE)</f>
        <v>Maxell iVDR EX 500GB Cartridge</v>
      </c>
      <c r="P657" s="1" t="str">
        <f>VLOOKUP(Sales[[#This Row],[Product ID]],Products[[#Headers],[#Data],[Product ID]:[Category]],3,)</f>
        <v>Technology</v>
      </c>
      <c r="Q657" s="13">
        <f>VLOOKUP(Sales[[#This Row],[Product ID]],Products[[#Headers],[#Data],[Product ID]:[Unit Price]],4,FALSE)</f>
        <v>50.49</v>
      </c>
      <c r="R657" s="14">
        <f>VLOOKUP(Sales[[#This Row],[Product ID]],Products[[#Headers],[#Data]],5,FALSE)</f>
        <v>23</v>
      </c>
      <c r="S657" s="13">
        <f>Sales[[#This Row],[Quantity]]*Sales[[#This Row],[Unit Price]]</f>
        <v>2574.9900000000002</v>
      </c>
      <c r="T657" s="14">
        <f>Sales[[#This Row],[Quantity]]*Sales[[#This Row],[Unit Cost]]</f>
        <v>1173</v>
      </c>
      <c r="U657" s="13">
        <f>Sales[[#This Row],[Total Sales]]-Sales[[#This Row],[Total Cost]]</f>
        <v>1401.9900000000002</v>
      </c>
    </row>
    <row r="658" spans="1:21" x14ac:dyDescent="0.25">
      <c r="A658" t="s">
        <v>666</v>
      </c>
      <c r="B658" s="2">
        <v>44351</v>
      </c>
      <c r="C658" s="2" t="str">
        <f t="shared" si="20"/>
        <v>Friday</v>
      </c>
      <c r="D658" s="2" t="str">
        <f t="shared" si="21"/>
        <v>June</v>
      </c>
      <c r="E658" s="3">
        <v>0.49981054212725273</v>
      </c>
      <c r="F658" t="s">
        <v>2159</v>
      </c>
      <c r="G658" t="s">
        <v>2371</v>
      </c>
      <c r="H658" t="s">
        <v>1011</v>
      </c>
      <c r="I658" s="1" t="s">
        <v>2522</v>
      </c>
      <c r="J658" s="1" t="s">
        <v>2450</v>
      </c>
      <c r="K658" s="1" t="s">
        <v>2448</v>
      </c>
      <c r="L658" s="1" t="s">
        <v>1014</v>
      </c>
      <c r="M658">
        <v>12377</v>
      </c>
      <c r="N658">
        <v>52</v>
      </c>
      <c r="O658" s="1" t="str">
        <f>VLOOKUP(Sales[[#This Row],[Product ID]],Products[[#Headers],[#Data],[Product ID]:[Product Name]],2,FALSE)</f>
        <v>Bretford CR4500 Series Slim Rectangular Table</v>
      </c>
      <c r="P658" s="1" t="str">
        <f>VLOOKUP(Sales[[#This Row],[Product ID]],Products[[#Headers],[#Data],[Product ID]:[Category]],3,)</f>
        <v>Furniture</v>
      </c>
      <c r="Q658" s="13">
        <f>VLOOKUP(Sales[[#This Row],[Product ID]],Products[[#Headers],[#Data],[Product ID]:[Unit Price]],4,FALSE)</f>
        <v>62.65</v>
      </c>
      <c r="R658" s="14">
        <f>VLOOKUP(Sales[[#This Row],[Product ID]],Products[[#Headers],[#Data]],5,FALSE)</f>
        <v>55</v>
      </c>
      <c r="S658" s="13">
        <f>Sales[[#This Row],[Quantity]]*Sales[[#This Row],[Unit Price]]</f>
        <v>3257.7999999999997</v>
      </c>
      <c r="T658" s="14">
        <f>Sales[[#This Row],[Quantity]]*Sales[[#This Row],[Unit Cost]]</f>
        <v>2860</v>
      </c>
      <c r="U658" s="13">
        <f>Sales[[#This Row],[Total Sales]]-Sales[[#This Row],[Total Cost]]</f>
        <v>397.79999999999973</v>
      </c>
    </row>
    <row r="659" spans="1:21" x14ac:dyDescent="0.25">
      <c r="A659" t="s">
        <v>667</v>
      </c>
      <c r="B659" s="2">
        <v>44288</v>
      </c>
      <c r="C659" s="2" t="str">
        <f t="shared" si="20"/>
        <v>Friday</v>
      </c>
      <c r="D659" s="2" t="str">
        <f t="shared" si="21"/>
        <v>April</v>
      </c>
      <c r="E659" s="3">
        <v>5.5658789719934432E-2</v>
      </c>
      <c r="F659" t="s">
        <v>2103</v>
      </c>
      <c r="G659" t="s">
        <v>2315</v>
      </c>
      <c r="H659" t="s">
        <v>1010</v>
      </c>
      <c r="I659" s="1" t="s">
        <v>2522</v>
      </c>
      <c r="J659" s="1" t="s">
        <v>2450</v>
      </c>
      <c r="K659" s="1" t="s">
        <v>2448</v>
      </c>
      <c r="L659" s="1" t="s">
        <v>1012</v>
      </c>
      <c r="M659">
        <v>12870</v>
      </c>
      <c r="N659">
        <v>96</v>
      </c>
      <c r="O659" s="1" t="str">
        <f>VLOOKUP(Sales[[#This Row],[Product ID]],Products[[#Headers],[#Data],[Product ID]:[Product Name]],2,FALSE)</f>
        <v>Personal Creations Ink Jet Cards and Labels</v>
      </c>
      <c r="P659" s="1" t="str">
        <f>VLOOKUP(Sales[[#This Row],[Product ID]],Products[[#Headers],[#Data],[Product ID]:[Category]],3,)</f>
        <v>Office Supplies</v>
      </c>
      <c r="Q659" s="13">
        <f>VLOOKUP(Sales[[#This Row],[Product ID]],Products[[#Headers],[#Data],[Product ID]:[Unit Price]],4,FALSE)</f>
        <v>81.2</v>
      </c>
      <c r="R659" s="14">
        <f>VLOOKUP(Sales[[#This Row],[Product ID]],Products[[#Headers],[#Data]],5,FALSE)</f>
        <v>65</v>
      </c>
      <c r="S659" s="13">
        <f>Sales[[#This Row],[Quantity]]*Sales[[#This Row],[Unit Price]]</f>
        <v>7795.2000000000007</v>
      </c>
      <c r="T659" s="14">
        <f>Sales[[#This Row],[Quantity]]*Sales[[#This Row],[Unit Cost]]</f>
        <v>6240</v>
      </c>
      <c r="U659" s="13">
        <f>Sales[[#This Row],[Total Sales]]-Sales[[#This Row],[Total Cost]]</f>
        <v>1555.2000000000007</v>
      </c>
    </row>
    <row r="660" spans="1:21" x14ac:dyDescent="0.25">
      <c r="A660" t="s">
        <v>668</v>
      </c>
      <c r="B660" s="2">
        <v>44249</v>
      </c>
      <c r="C660" s="2" t="str">
        <f t="shared" si="20"/>
        <v>Monday</v>
      </c>
      <c r="D660" s="2" t="str">
        <f t="shared" si="21"/>
        <v>February</v>
      </c>
      <c r="E660" s="3">
        <v>0.15113578909671899</v>
      </c>
      <c r="F660" t="s">
        <v>2131</v>
      </c>
      <c r="G660" t="s">
        <v>2343</v>
      </c>
      <c r="H660" t="s">
        <v>1010</v>
      </c>
      <c r="I660" s="1" t="s">
        <v>2455</v>
      </c>
      <c r="J660" s="1" t="s">
        <v>2456</v>
      </c>
      <c r="K660" s="1" t="s">
        <v>2448</v>
      </c>
      <c r="L660" s="1" t="s">
        <v>1012</v>
      </c>
      <c r="M660">
        <v>13099</v>
      </c>
      <c r="N660">
        <v>29</v>
      </c>
      <c r="O660" s="1" t="str">
        <f>VLOOKUP(Sales[[#This Row],[Product ID]],Products[[#Headers],[#Data],[Product ID]:[Product Name]],2,FALSE)</f>
        <v>Sanford Prismacolor Professional Thick Lead Art Pencils, 36-Color Set</v>
      </c>
      <c r="P660" s="1" t="str">
        <f>VLOOKUP(Sales[[#This Row],[Product ID]],Products[[#Headers],[#Data],[Product ID]:[Category]],3,)</f>
        <v>Office Supplies</v>
      </c>
      <c r="Q660" s="13">
        <f>VLOOKUP(Sales[[#This Row],[Product ID]],Products[[#Headers],[#Data],[Product ID]:[Unit Price]],4,FALSE)</f>
        <v>38.270000000000003</v>
      </c>
      <c r="R660" s="14">
        <f>VLOOKUP(Sales[[#This Row],[Product ID]],Products[[#Headers],[#Data]],5,FALSE)</f>
        <v>32</v>
      </c>
      <c r="S660" s="13">
        <f>Sales[[#This Row],[Quantity]]*Sales[[#This Row],[Unit Price]]</f>
        <v>1109.8300000000002</v>
      </c>
      <c r="T660" s="14">
        <f>Sales[[#This Row],[Quantity]]*Sales[[#This Row],[Unit Cost]]</f>
        <v>928</v>
      </c>
      <c r="U660" s="13">
        <f>Sales[[#This Row],[Total Sales]]-Sales[[#This Row],[Total Cost]]</f>
        <v>181.83000000000015</v>
      </c>
    </row>
    <row r="661" spans="1:21" x14ac:dyDescent="0.25">
      <c r="A661" t="s">
        <v>669</v>
      </c>
      <c r="B661" s="2">
        <v>44318</v>
      </c>
      <c r="C661" s="2" t="str">
        <f t="shared" si="20"/>
        <v>Sunday</v>
      </c>
      <c r="D661" s="2" t="str">
        <f t="shared" si="21"/>
        <v>May</v>
      </c>
      <c r="E661" s="3">
        <v>0.91751468761309685</v>
      </c>
      <c r="F661" t="s">
        <v>2099</v>
      </c>
      <c r="G661" t="s">
        <v>2311</v>
      </c>
      <c r="H661" t="s">
        <v>1011</v>
      </c>
      <c r="I661" s="1" t="s">
        <v>2455</v>
      </c>
      <c r="J661" s="1" t="s">
        <v>2456</v>
      </c>
      <c r="K661" s="1" t="s">
        <v>2448</v>
      </c>
      <c r="L661" s="1" t="s">
        <v>1012</v>
      </c>
      <c r="M661">
        <v>12799</v>
      </c>
      <c r="N661">
        <v>27</v>
      </c>
      <c r="O661" s="1" t="str">
        <f>VLOOKUP(Sales[[#This Row],[Product ID]],Products[[#Headers],[#Data],[Product ID]:[Product Name]],2,FALSE)</f>
        <v>Prang Colored Pencils</v>
      </c>
      <c r="P661" s="1" t="str">
        <f>VLOOKUP(Sales[[#This Row],[Product ID]],Products[[#Headers],[#Data],[Product ID]:[Category]],3,)</f>
        <v>Office Supplies</v>
      </c>
      <c r="Q661" s="13">
        <f>VLOOKUP(Sales[[#This Row],[Product ID]],Products[[#Headers],[#Data],[Product ID]:[Unit Price]],4,FALSE)</f>
        <v>48.63</v>
      </c>
      <c r="R661" s="14">
        <f>VLOOKUP(Sales[[#This Row],[Product ID]],Products[[#Headers],[#Data]],5,FALSE)</f>
        <v>25</v>
      </c>
      <c r="S661" s="13">
        <f>Sales[[#This Row],[Quantity]]*Sales[[#This Row],[Unit Price]]</f>
        <v>1313.01</v>
      </c>
      <c r="T661" s="14">
        <f>Sales[[#This Row],[Quantity]]*Sales[[#This Row],[Unit Cost]]</f>
        <v>675</v>
      </c>
      <c r="U661" s="13">
        <f>Sales[[#This Row],[Total Sales]]-Sales[[#This Row],[Total Cost]]</f>
        <v>638.01</v>
      </c>
    </row>
    <row r="662" spans="1:21" x14ac:dyDescent="0.25">
      <c r="A662" t="s">
        <v>670</v>
      </c>
      <c r="B662" s="2">
        <v>44063</v>
      </c>
      <c r="C662" s="2" t="str">
        <f t="shared" si="20"/>
        <v>Thursday</v>
      </c>
      <c r="D662" s="2" t="str">
        <f t="shared" si="21"/>
        <v>August</v>
      </c>
      <c r="E662" s="3">
        <v>0.56459625981692729</v>
      </c>
      <c r="F662" t="s">
        <v>2071</v>
      </c>
      <c r="G662" t="s">
        <v>2283</v>
      </c>
      <c r="H662" t="s">
        <v>1010</v>
      </c>
      <c r="I662" s="1" t="s">
        <v>2523</v>
      </c>
      <c r="J662" s="1" t="s">
        <v>2524</v>
      </c>
      <c r="K662" s="1" t="s">
        <v>2448</v>
      </c>
      <c r="L662" s="1" t="s">
        <v>1012</v>
      </c>
      <c r="M662">
        <v>12566</v>
      </c>
      <c r="N662">
        <v>40</v>
      </c>
      <c r="O662" s="1" t="str">
        <f>VLOOKUP(Sales[[#This Row],[Product ID]],Products[[#Headers],[#Data],[Product ID]:[Product Name]],2,FALSE)</f>
        <v>Eldon 200 Class Desk Accessories, Burgundy</v>
      </c>
      <c r="P662" s="1" t="str">
        <f>VLOOKUP(Sales[[#This Row],[Product ID]],Products[[#Headers],[#Data],[Product ID]:[Category]],3,)</f>
        <v>Furniture</v>
      </c>
      <c r="Q662" s="13">
        <f>VLOOKUP(Sales[[#This Row],[Product ID]],Products[[#Headers],[#Data],[Product ID]:[Unit Price]],4,FALSE)</f>
        <v>23.46</v>
      </c>
      <c r="R662" s="14">
        <f>VLOOKUP(Sales[[#This Row],[Product ID]],Products[[#Headers],[#Data]],5,FALSE)</f>
        <v>16</v>
      </c>
      <c r="S662" s="13">
        <f>Sales[[#This Row],[Quantity]]*Sales[[#This Row],[Unit Price]]</f>
        <v>938.40000000000009</v>
      </c>
      <c r="T662" s="14">
        <f>Sales[[#This Row],[Quantity]]*Sales[[#This Row],[Unit Cost]]</f>
        <v>640</v>
      </c>
      <c r="U662" s="13">
        <f>Sales[[#This Row],[Total Sales]]-Sales[[#This Row],[Total Cost]]</f>
        <v>298.40000000000009</v>
      </c>
    </row>
    <row r="663" spans="1:21" x14ac:dyDescent="0.25">
      <c r="A663" t="s">
        <v>671</v>
      </c>
      <c r="B663" s="2">
        <v>44134</v>
      </c>
      <c r="C663" s="2" t="str">
        <f t="shared" si="20"/>
        <v>Friday</v>
      </c>
      <c r="D663" s="2" t="str">
        <f t="shared" si="21"/>
        <v>October</v>
      </c>
      <c r="E663" s="3">
        <v>0.58230701717143907</v>
      </c>
      <c r="F663" t="s">
        <v>2219</v>
      </c>
      <c r="G663" t="s">
        <v>2431</v>
      </c>
      <c r="H663" t="s">
        <v>1011</v>
      </c>
      <c r="I663" s="1" t="s">
        <v>2523</v>
      </c>
      <c r="J663" s="1" t="s">
        <v>2524</v>
      </c>
      <c r="K663" s="1" t="s">
        <v>2448</v>
      </c>
      <c r="L663" s="1" t="s">
        <v>1012</v>
      </c>
      <c r="M663">
        <v>12820</v>
      </c>
      <c r="N663">
        <v>49</v>
      </c>
      <c r="O663" s="1" t="str">
        <f>VLOOKUP(Sales[[#This Row],[Product ID]],Products[[#Headers],[#Data],[Product ID]:[Product Name]],2,FALSE)</f>
        <v>Storex Flexible Poly Binders with Double Pockets</v>
      </c>
      <c r="P663" s="1" t="str">
        <f>VLOOKUP(Sales[[#This Row],[Product ID]],Products[[#Headers],[#Data],[Product ID]:[Category]],3,)</f>
        <v>Office Supplies</v>
      </c>
      <c r="Q663" s="13">
        <f>VLOOKUP(Sales[[#This Row],[Product ID]],Products[[#Headers],[#Data],[Product ID]:[Unit Price]],4,FALSE)</f>
        <v>64.83</v>
      </c>
      <c r="R663" s="14">
        <f>VLOOKUP(Sales[[#This Row],[Product ID]],Products[[#Headers],[#Data]],5,FALSE)</f>
        <v>53</v>
      </c>
      <c r="S663" s="13">
        <f>Sales[[#This Row],[Quantity]]*Sales[[#This Row],[Unit Price]]</f>
        <v>3176.67</v>
      </c>
      <c r="T663" s="14">
        <f>Sales[[#This Row],[Quantity]]*Sales[[#This Row],[Unit Cost]]</f>
        <v>2597</v>
      </c>
      <c r="U663" s="13">
        <f>Sales[[#This Row],[Total Sales]]-Sales[[#This Row],[Total Cost]]</f>
        <v>579.67000000000007</v>
      </c>
    </row>
    <row r="664" spans="1:21" x14ac:dyDescent="0.25">
      <c r="A664" t="s">
        <v>672</v>
      </c>
      <c r="B664" s="2">
        <v>44118</v>
      </c>
      <c r="C664" s="2" t="str">
        <f t="shared" si="20"/>
        <v>Wednesday</v>
      </c>
      <c r="D664" s="2" t="str">
        <f t="shared" si="21"/>
        <v>October</v>
      </c>
      <c r="E664" s="3">
        <v>0.30101320857754787</v>
      </c>
      <c r="F664" t="s">
        <v>2089</v>
      </c>
      <c r="G664" t="s">
        <v>2301</v>
      </c>
      <c r="H664" t="s">
        <v>1011</v>
      </c>
      <c r="I664" s="1" t="s">
        <v>2449</v>
      </c>
      <c r="J664" s="1" t="s">
        <v>2450</v>
      </c>
      <c r="K664" s="1" t="s">
        <v>2448</v>
      </c>
      <c r="L664" s="1" t="s">
        <v>1012</v>
      </c>
      <c r="M664">
        <v>12638</v>
      </c>
      <c r="N664">
        <v>81</v>
      </c>
      <c r="O664" s="1" t="str">
        <f>VLOOKUP(Sales[[#This Row],[Product ID]],Products[[#Headers],[#Data],[Product ID]:[Product Name]],2,FALSE)</f>
        <v>Avery 512</v>
      </c>
      <c r="P664" s="1" t="str">
        <f>VLOOKUP(Sales[[#This Row],[Product ID]],Products[[#Headers],[#Data],[Product ID]:[Category]],3,)</f>
        <v>Office Supplies</v>
      </c>
      <c r="Q664" s="13">
        <f>VLOOKUP(Sales[[#This Row],[Product ID]],Products[[#Headers],[#Data],[Product ID]:[Unit Price]],4,FALSE)</f>
        <v>88.45</v>
      </c>
      <c r="R664" s="14">
        <f>VLOOKUP(Sales[[#This Row],[Product ID]],Products[[#Headers],[#Data]],5,FALSE)</f>
        <v>59</v>
      </c>
      <c r="S664" s="13">
        <f>Sales[[#This Row],[Quantity]]*Sales[[#This Row],[Unit Price]]</f>
        <v>7164.45</v>
      </c>
      <c r="T664" s="14">
        <f>Sales[[#This Row],[Quantity]]*Sales[[#This Row],[Unit Cost]]</f>
        <v>4779</v>
      </c>
      <c r="U664" s="13">
        <f>Sales[[#This Row],[Total Sales]]-Sales[[#This Row],[Total Cost]]</f>
        <v>2385.4499999999998</v>
      </c>
    </row>
    <row r="665" spans="1:21" x14ac:dyDescent="0.25">
      <c r="A665" t="s">
        <v>673</v>
      </c>
      <c r="B665" s="2">
        <v>44347</v>
      </c>
      <c r="C665" s="2" t="str">
        <f t="shared" si="20"/>
        <v>Monday</v>
      </c>
      <c r="D665" s="2" t="str">
        <f t="shared" si="21"/>
        <v>May</v>
      </c>
      <c r="E665" s="3">
        <v>0.95680989915935399</v>
      </c>
      <c r="F665" t="s">
        <v>2122</v>
      </c>
      <c r="G665" t="s">
        <v>2334</v>
      </c>
      <c r="H665" t="s">
        <v>1011</v>
      </c>
      <c r="I665" s="1" t="s">
        <v>2449</v>
      </c>
      <c r="J665" s="1" t="s">
        <v>2450</v>
      </c>
      <c r="K665" s="1" t="s">
        <v>2448</v>
      </c>
      <c r="L665" s="1" t="s">
        <v>1012</v>
      </c>
      <c r="M665">
        <v>12642</v>
      </c>
      <c r="N665">
        <v>82</v>
      </c>
      <c r="O665" s="1" t="str">
        <f>VLOOKUP(Sales[[#This Row],[Product ID]],Products[[#Headers],[#Data],[Product ID]:[Product Name]],2,FALSE)</f>
        <v>Global Deluxe Office Fabric Chairs</v>
      </c>
      <c r="P665" s="1" t="str">
        <f>VLOOKUP(Sales[[#This Row],[Product ID]],Products[[#Headers],[#Data],[Product ID]:[Category]],3,)</f>
        <v>Furniture</v>
      </c>
      <c r="Q665" s="13">
        <f>VLOOKUP(Sales[[#This Row],[Product ID]],Products[[#Headers],[#Data],[Product ID]:[Unit Price]],4,FALSE)</f>
        <v>61.29</v>
      </c>
      <c r="R665" s="14">
        <f>VLOOKUP(Sales[[#This Row],[Product ID]],Products[[#Headers],[#Data]],5,FALSE)</f>
        <v>51</v>
      </c>
      <c r="S665" s="13">
        <f>Sales[[#This Row],[Quantity]]*Sales[[#This Row],[Unit Price]]</f>
        <v>5025.78</v>
      </c>
      <c r="T665" s="14">
        <f>Sales[[#This Row],[Quantity]]*Sales[[#This Row],[Unit Cost]]</f>
        <v>4182</v>
      </c>
      <c r="U665" s="13">
        <f>Sales[[#This Row],[Total Sales]]-Sales[[#This Row],[Total Cost]]</f>
        <v>843.77999999999975</v>
      </c>
    </row>
    <row r="666" spans="1:21" x14ac:dyDescent="0.25">
      <c r="A666" t="s">
        <v>674</v>
      </c>
      <c r="B666" s="2">
        <v>44169</v>
      </c>
      <c r="C666" s="2" t="str">
        <f t="shared" si="20"/>
        <v>Friday</v>
      </c>
      <c r="D666" s="2" t="str">
        <f t="shared" si="21"/>
        <v>December</v>
      </c>
      <c r="E666" s="3">
        <v>0.9917514873663803</v>
      </c>
      <c r="F666" t="s">
        <v>2157</v>
      </c>
      <c r="G666" t="s">
        <v>2369</v>
      </c>
      <c r="H666" t="s">
        <v>1010</v>
      </c>
      <c r="I666" s="1" t="s">
        <v>2466</v>
      </c>
      <c r="J666" s="1" t="s">
        <v>2467</v>
      </c>
      <c r="K666" s="1" t="s">
        <v>2448</v>
      </c>
      <c r="L666" s="1" t="s">
        <v>1012</v>
      </c>
      <c r="M666">
        <v>12224</v>
      </c>
      <c r="N666">
        <v>92</v>
      </c>
      <c r="O666" s="1" t="str">
        <f>VLOOKUP(Sales[[#This Row],[Product ID]],Products[[#Headers],[#Data],[Product ID]:[Product Name]],2,FALSE)</f>
        <v>Dexmeprazole Transnuvia</v>
      </c>
      <c r="P666" s="1" t="str">
        <f>VLOOKUP(Sales[[#This Row],[Product ID]],Products[[#Headers],[#Data],[Product ID]:[Category]],3,)</f>
        <v>Mood Stabilizers</v>
      </c>
      <c r="Q666" s="13">
        <f>VLOOKUP(Sales[[#This Row],[Product ID]],Products[[#Headers],[#Data],[Product ID]:[Unit Price]],4,FALSE)</f>
        <v>47.38</v>
      </c>
      <c r="R666" s="14">
        <f>VLOOKUP(Sales[[#This Row],[Product ID]],Products[[#Headers],[#Data]],5,FALSE)</f>
        <v>33</v>
      </c>
      <c r="S666" s="13">
        <f>Sales[[#This Row],[Quantity]]*Sales[[#This Row],[Unit Price]]</f>
        <v>4358.96</v>
      </c>
      <c r="T666" s="14">
        <f>Sales[[#This Row],[Quantity]]*Sales[[#This Row],[Unit Cost]]</f>
        <v>3036</v>
      </c>
      <c r="U666" s="13">
        <f>Sales[[#This Row],[Total Sales]]-Sales[[#This Row],[Total Cost]]</f>
        <v>1322.96</v>
      </c>
    </row>
    <row r="667" spans="1:21" x14ac:dyDescent="0.25">
      <c r="A667" t="s">
        <v>675</v>
      </c>
      <c r="B667" s="2">
        <v>44220</v>
      </c>
      <c r="C667" s="2" t="str">
        <f t="shared" si="20"/>
        <v>Sunday</v>
      </c>
      <c r="D667" s="2" t="str">
        <f t="shared" si="21"/>
        <v>January</v>
      </c>
      <c r="E667" s="3">
        <v>0.99715443996189135</v>
      </c>
      <c r="F667" t="s">
        <v>2136</v>
      </c>
      <c r="G667" t="s">
        <v>2348</v>
      </c>
      <c r="H667" t="s">
        <v>1011</v>
      </c>
      <c r="I667" s="1" t="s">
        <v>2525</v>
      </c>
      <c r="J667" s="1" t="s">
        <v>2526</v>
      </c>
      <c r="K667" s="1" t="s">
        <v>2448</v>
      </c>
      <c r="L667" s="1" t="s">
        <v>1012</v>
      </c>
      <c r="M667">
        <v>12421</v>
      </c>
      <c r="N667">
        <v>17</v>
      </c>
      <c r="O667" s="1" t="str">
        <f>VLOOKUP(Sales[[#This Row],[Product ID]],Products[[#Headers],[#Data],[Product ID]:[Product Name]],2,FALSE)</f>
        <v>LF Elite 3D Dazzle Designer Hard Case Cover, Lf Stylus Pen and Wiper For Apple Iphone 5c Mini Lite</v>
      </c>
      <c r="P667" s="1" t="str">
        <f>VLOOKUP(Sales[[#This Row],[Product ID]],Products[[#Headers],[#Data],[Product ID]:[Category]],3,)</f>
        <v>Technology</v>
      </c>
      <c r="Q667" s="13">
        <f>VLOOKUP(Sales[[#This Row],[Product ID]],Products[[#Headers],[#Data],[Product ID]:[Unit Price]],4,FALSE)</f>
        <v>23.75</v>
      </c>
      <c r="R667" s="14">
        <f>VLOOKUP(Sales[[#This Row],[Product ID]],Products[[#Headers],[#Data]],5,FALSE)</f>
        <v>9</v>
      </c>
      <c r="S667" s="13">
        <f>Sales[[#This Row],[Quantity]]*Sales[[#This Row],[Unit Price]]</f>
        <v>403.75</v>
      </c>
      <c r="T667" s="14">
        <f>Sales[[#This Row],[Quantity]]*Sales[[#This Row],[Unit Cost]]</f>
        <v>153</v>
      </c>
      <c r="U667" s="13">
        <f>Sales[[#This Row],[Total Sales]]-Sales[[#This Row],[Total Cost]]</f>
        <v>250.75</v>
      </c>
    </row>
    <row r="668" spans="1:21" x14ac:dyDescent="0.25">
      <c r="A668" t="s">
        <v>676</v>
      </c>
      <c r="B668" s="2">
        <v>44087</v>
      </c>
      <c r="C668" s="2" t="str">
        <f t="shared" si="20"/>
        <v>Sunday</v>
      </c>
      <c r="D668" s="2" t="str">
        <f t="shared" si="21"/>
        <v>September</v>
      </c>
      <c r="E668" s="3">
        <v>1.6100380282060955E-2</v>
      </c>
      <c r="F668" t="s">
        <v>2042</v>
      </c>
      <c r="G668" t="s">
        <v>2254</v>
      </c>
      <c r="H668" t="s">
        <v>1010</v>
      </c>
      <c r="I668" s="1" t="s">
        <v>2455</v>
      </c>
      <c r="J668" s="1" t="s">
        <v>2456</v>
      </c>
      <c r="K668" s="1" t="s">
        <v>2448</v>
      </c>
      <c r="L668" s="1" t="s">
        <v>1012</v>
      </c>
      <c r="M668">
        <v>12655</v>
      </c>
      <c r="N668">
        <v>72</v>
      </c>
      <c r="O668" s="1" t="str">
        <f>VLOOKUP(Sales[[#This Row],[Product ID]],Products[[#Headers],[#Data],[Product ID]:[Product Name]],2,FALSE)</f>
        <v>Boston Heavy-Duty Trimline Electric Pencil Sharpeners</v>
      </c>
      <c r="P668" s="1" t="str">
        <f>VLOOKUP(Sales[[#This Row],[Product ID]],Products[[#Headers],[#Data],[Product ID]:[Category]],3,)</f>
        <v>Office Supplies</v>
      </c>
      <c r="Q668" s="13">
        <f>VLOOKUP(Sales[[#This Row],[Product ID]],Products[[#Headers],[#Data],[Product ID]:[Unit Price]],4,FALSE)</f>
        <v>83.17</v>
      </c>
      <c r="R668" s="14">
        <f>VLOOKUP(Sales[[#This Row],[Product ID]],Products[[#Headers],[#Data]],5,FALSE)</f>
        <v>78</v>
      </c>
      <c r="S668" s="13">
        <f>Sales[[#This Row],[Quantity]]*Sales[[#This Row],[Unit Price]]</f>
        <v>5988.24</v>
      </c>
      <c r="T668" s="14">
        <f>Sales[[#This Row],[Quantity]]*Sales[[#This Row],[Unit Cost]]</f>
        <v>5616</v>
      </c>
      <c r="U668" s="13">
        <f>Sales[[#This Row],[Total Sales]]-Sales[[#This Row],[Total Cost]]</f>
        <v>372.23999999999978</v>
      </c>
    </row>
    <row r="669" spans="1:21" x14ac:dyDescent="0.25">
      <c r="A669" t="s">
        <v>677</v>
      </c>
      <c r="B669" s="2">
        <v>44157</v>
      </c>
      <c r="C669" s="2" t="str">
        <f t="shared" si="20"/>
        <v>Sunday</v>
      </c>
      <c r="D669" s="2" t="str">
        <f t="shared" si="21"/>
        <v>November</v>
      </c>
      <c r="E669" s="3">
        <v>0.42934192240538394</v>
      </c>
      <c r="F669" t="s">
        <v>2139</v>
      </c>
      <c r="G669" t="s">
        <v>2351</v>
      </c>
      <c r="H669" t="s">
        <v>1010</v>
      </c>
      <c r="I669" s="1" t="s">
        <v>2527</v>
      </c>
      <c r="J669" s="1" t="s">
        <v>2458</v>
      </c>
      <c r="K669" s="1" t="s">
        <v>2448</v>
      </c>
      <c r="L669" s="1" t="s">
        <v>1012</v>
      </c>
      <c r="M669">
        <v>12566</v>
      </c>
      <c r="N669">
        <v>45</v>
      </c>
      <c r="O669" s="1" t="str">
        <f>VLOOKUP(Sales[[#This Row],[Product ID]],Products[[#Headers],[#Data],[Product ID]:[Product Name]],2,FALSE)</f>
        <v>Eldon 200 Class Desk Accessories, Burgundy</v>
      </c>
      <c r="P669" s="1" t="str">
        <f>VLOOKUP(Sales[[#This Row],[Product ID]],Products[[#Headers],[#Data],[Product ID]:[Category]],3,)</f>
        <v>Furniture</v>
      </c>
      <c r="Q669" s="13">
        <f>VLOOKUP(Sales[[#This Row],[Product ID]],Products[[#Headers],[#Data],[Product ID]:[Unit Price]],4,FALSE)</f>
        <v>23.46</v>
      </c>
      <c r="R669" s="14">
        <f>VLOOKUP(Sales[[#This Row],[Product ID]],Products[[#Headers],[#Data]],5,FALSE)</f>
        <v>16</v>
      </c>
      <c r="S669" s="13">
        <f>Sales[[#This Row],[Quantity]]*Sales[[#This Row],[Unit Price]]</f>
        <v>1055.7</v>
      </c>
      <c r="T669" s="14">
        <f>Sales[[#This Row],[Quantity]]*Sales[[#This Row],[Unit Cost]]</f>
        <v>720</v>
      </c>
      <c r="U669" s="13">
        <f>Sales[[#This Row],[Total Sales]]-Sales[[#This Row],[Total Cost]]</f>
        <v>335.70000000000005</v>
      </c>
    </row>
    <row r="670" spans="1:21" x14ac:dyDescent="0.25">
      <c r="A670" t="s">
        <v>678</v>
      </c>
      <c r="B670" s="2">
        <v>44209</v>
      </c>
      <c r="C670" s="2" t="str">
        <f t="shared" si="20"/>
        <v>Wednesday</v>
      </c>
      <c r="D670" s="2" t="str">
        <f t="shared" si="21"/>
        <v>January</v>
      </c>
      <c r="E670" s="3">
        <v>0.42757741289802753</v>
      </c>
      <c r="F670" t="s">
        <v>2144</v>
      </c>
      <c r="G670" t="s">
        <v>2356</v>
      </c>
      <c r="H670" t="s">
        <v>1011</v>
      </c>
      <c r="I670" s="1" t="s">
        <v>2527</v>
      </c>
      <c r="J670" s="1" t="s">
        <v>2458</v>
      </c>
      <c r="K670" s="1" t="s">
        <v>2448</v>
      </c>
      <c r="L670" s="1" t="s">
        <v>1012</v>
      </c>
      <c r="M670">
        <v>12901</v>
      </c>
      <c r="N670">
        <v>25</v>
      </c>
      <c r="O670" s="1" t="str">
        <f>VLOOKUP(Sales[[#This Row],[Product ID]],Products[[#Headers],[#Data],[Product ID]:[Product Name]],2,FALSE)</f>
        <v>DAX Value U-Channel Document Frames, Easel Back</v>
      </c>
      <c r="P670" s="1" t="str">
        <f>VLOOKUP(Sales[[#This Row],[Product ID]],Products[[#Headers],[#Data],[Product ID]:[Category]],3,)</f>
        <v>Furniture</v>
      </c>
      <c r="Q670" s="13">
        <f>VLOOKUP(Sales[[#This Row],[Product ID]],Products[[#Headers],[#Data],[Product ID]:[Unit Price]],4,FALSE)</f>
        <v>13.69</v>
      </c>
      <c r="R670" s="14">
        <f>VLOOKUP(Sales[[#This Row],[Product ID]],Products[[#Headers],[#Data]],5,FALSE)</f>
        <v>6</v>
      </c>
      <c r="S670" s="13">
        <f>Sales[[#This Row],[Quantity]]*Sales[[#This Row],[Unit Price]]</f>
        <v>342.25</v>
      </c>
      <c r="T670" s="14">
        <f>Sales[[#This Row],[Quantity]]*Sales[[#This Row],[Unit Cost]]</f>
        <v>150</v>
      </c>
      <c r="U670" s="13">
        <f>Sales[[#This Row],[Total Sales]]-Sales[[#This Row],[Total Cost]]</f>
        <v>192.25</v>
      </c>
    </row>
    <row r="671" spans="1:21" x14ac:dyDescent="0.25">
      <c r="A671" t="s">
        <v>679</v>
      </c>
      <c r="B671" s="2">
        <v>44122</v>
      </c>
      <c r="C671" s="2" t="str">
        <f t="shared" si="20"/>
        <v>Sunday</v>
      </c>
      <c r="D671" s="2" t="str">
        <f t="shared" si="21"/>
        <v>October</v>
      </c>
      <c r="E671" s="3">
        <v>0.82249142777785889</v>
      </c>
      <c r="F671" t="s">
        <v>2030</v>
      </c>
      <c r="G671" t="s">
        <v>2242</v>
      </c>
      <c r="H671" t="s">
        <v>1010</v>
      </c>
      <c r="I671" s="1" t="s">
        <v>2527</v>
      </c>
      <c r="J671" s="1" t="s">
        <v>2458</v>
      </c>
      <c r="K671" s="1" t="s">
        <v>2448</v>
      </c>
      <c r="L671" s="1" t="s">
        <v>1012</v>
      </c>
      <c r="M671">
        <v>12364</v>
      </c>
      <c r="N671">
        <v>22</v>
      </c>
      <c r="O671" s="1" t="str">
        <f>VLOOKUP(Sales[[#This Row],[Product ID]],Products[[#Headers],[#Data],[Product ID]:[Product Name]],2,FALSE)</f>
        <v>Victomax</v>
      </c>
      <c r="P671" s="1" t="str">
        <f>VLOOKUP(Sales[[#This Row],[Product ID]],Products[[#Headers],[#Data],[Product ID]:[Category]],3,)</f>
        <v>Analgesics</v>
      </c>
      <c r="Q671" s="13">
        <f>VLOOKUP(Sales[[#This Row],[Product ID]],Products[[#Headers],[#Data],[Product ID]:[Unit Price]],4,FALSE)</f>
        <v>81.37</v>
      </c>
      <c r="R671" s="14">
        <f>VLOOKUP(Sales[[#This Row],[Product ID]],Products[[#Headers],[#Data]],5,FALSE)</f>
        <v>73</v>
      </c>
      <c r="S671" s="13">
        <f>Sales[[#This Row],[Quantity]]*Sales[[#This Row],[Unit Price]]</f>
        <v>1790.14</v>
      </c>
      <c r="T671" s="14">
        <f>Sales[[#This Row],[Quantity]]*Sales[[#This Row],[Unit Cost]]</f>
        <v>1606</v>
      </c>
      <c r="U671" s="13">
        <f>Sales[[#This Row],[Total Sales]]-Sales[[#This Row],[Total Cost]]</f>
        <v>184.1400000000001</v>
      </c>
    </row>
    <row r="672" spans="1:21" x14ac:dyDescent="0.25">
      <c r="A672" t="s">
        <v>680</v>
      </c>
      <c r="B672" s="2">
        <v>44252</v>
      </c>
      <c r="C672" s="2" t="str">
        <f t="shared" si="20"/>
        <v>Thursday</v>
      </c>
      <c r="D672" s="2" t="str">
        <f t="shared" si="21"/>
        <v>February</v>
      </c>
      <c r="E672" s="3">
        <v>0.41916459771272951</v>
      </c>
      <c r="F672" t="s">
        <v>2193</v>
      </c>
      <c r="G672" t="s">
        <v>2405</v>
      </c>
      <c r="H672" t="s">
        <v>1010</v>
      </c>
      <c r="I672" s="1" t="s">
        <v>2527</v>
      </c>
      <c r="J672" s="1" t="s">
        <v>2458</v>
      </c>
      <c r="K672" s="1" t="s">
        <v>2448</v>
      </c>
      <c r="L672" s="1" t="s">
        <v>1012</v>
      </c>
      <c r="M672">
        <v>12655</v>
      </c>
      <c r="N672">
        <v>77</v>
      </c>
      <c r="O672" s="1" t="str">
        <f>VLOOKUP(Sales[[#This Row],[Product ID]],Products[[#Headers],[#Data],[Product ID]:[Product Name]],2,FALSE)</f>
        <v>Boston Heavy-Duty Trimline Electric Pencil Sharpeners</v>
      </c>
      <c r="P672" s="1" t="str">
        <f>VLOOKUP(Sales[[#This Row],[Product ID]],Products[[#Headers],[#Data],[Product ID]:[Category]],3,)</f>
        <v>Office Supplies</v>
      </c>
      <c r="Q672" s="13">
        <f>VLOOKUP(Sales[[#This Row],[Product ID]],Products[[#Headers],[#Data],[Product ID]:[Unit Price]],4,FALSE)</f>
        <v>83.17</v>
      </c>
      <c r="R672" s="14">
        <f>VLOOKUP(Sales[[#This Row],[Product ID]],Products[[#Headers],[#Data]],5,FALSE)</f>
        <v>78</v>
      </c>
      <c r="S672" s="13">
        <f>Sales[[#This Row],[Quantity]]*Sales[[#This Row],[Unit Price]]</f>
        <v>6404.09</v>
      </c>
      <c r="T672" s="14">
        <f>Sales[[#This Row],[Quantity]]*Sales[[#This Row],[Unit Cost]]</f>
        <v>6006</v>
      </c>
      <c r="U672" s="13">
        <f>Sales[[#This Row],[Total Sales]]-Sales[[#This Row],[Total Cost]]</f>
        <v>398.09000000000015</v>
      </c>
    </row>
    <row r="673" spans="1:21" x14ac:dyDescent="0.25">
      <c r="A673" t="s">
        <v>681</v>
      </c>
      <c r="B673" s="2">
        <v>44016</v>
      </c>
      <c r="C673" s="2" t="str">
        <f t="shared" si="20"/>
        <v>Saturday</v>
      </c>
      <c r="D673" s="2" t="str">
        <f t="shared" si="21"/>
        <v>July</v>
      </c>
      <c r="E673" s="3">
        <v>0.44671895095922676</v>
      </c>
      <c r="F673" t="s">
        <v>2159</v>
      </c>
      <c r="G673" t="s">
        <v>2371</v>
      </c>
      <c r="H673" t="s">
        <v>1010</v>
      </c>
      <c r="I673" s="1" t="s">
        <v>2527</v>
      </c>
      <c r="J673" s="1" t="s">
        <v>2458</v>
      </c>
      <c r="K673" s="1" t="s">
        <v>2448</v>
      </c>
      <c r="L673" s="1" t="s">
        <v>1012</v>
      </c>
      <c r="M673">
        <v>12472</v>
      </c>
      <c r="N673">
        <v>84</v>
      </c>
      <c r="O673" s="1" t="str">
        <f>VLOOKUP(Sales[[#This Row],[Product ID]],Products[[#Headers],[#Data],[Product ID]:[Product Name]],2,FALSE)</f>
        <v>Avery Hidden Tab Dividers for Binding Systems</v>
      </c>
      <c r="P673" s="1" t="str">
        <f>VLOOKUP(Sales[[#This Row],[Product ID]],Products[[#Headers],[#Data],[Product ID]:[Category]],3,)</f>
        <v>Office Supplies</v>
      </c>
      <c r="Q673" s="13">
        <f>VLOOKUP(Sales[[#This Row],[Product ID]],Products[[#Headers],[#Data],[Product ID]:[Unit Price]],4,FALSE)</f>
        <v>47.65</v>
      </c>
      <c r="R673" s="14">
        <f>VLOOKUP(Sales[[#This Row],[Product ID]],Products[[#Headers],[#Data]],5,FALSE)</f>
        <v>21</v>
      </c>
      <c r="S673" s="13">
        <f>Sales[[#This Row],[Quantity]]*Sales[[#This Row],[Unit Price]]</f>
        <v>4002.6</v>
      </c>
      <c r="T673" s="14">
        <f>Sales[[#This Row],[Quantity]]*Sales[[#This Row],[Unit Cost]]</f>
        <v>1764</v>
      </c>
      <c r="U673" s="13">
        <f>Sales[[#This Row],[Total Sales]]-Sales[[#This Row],[Total Cost]]</f>
        <v>2238.6</v>
      </c>
    </row>
    <row r="674" spans="1:21" x14ac:dyDescent="0.25">
      <c r="A674" t="s">
        <v>682</v>
      </c>
      <c r="B674" s="2">
        <v>44077</v>
      </c>
      <c r="C674" s="2" t="str">
        <f t="shared" si="20"/>
        <v>Thursday</v>
      </c>
      <c r="D674" s="2" t="str">
        <f t="shared" si="21"/>
        <v>September</v>
      </c>
      <c r="E674" s="3">
        <v>0.15007608697266239</v>
      </c>
      <c r="F674" t="s">
        <v>2158</v>
      </c>
      <c r="G674" t="s">
        <v>2370</v>
      </c>
      <c r="H674" t="s">
        <v>1010</v>
      </c>
      <c r="I674" s="1" t="s">
        <v>2527</v>
      </c>
      <c r="J674" s="1" t="s">
        <v>2458</v>
      </c>
      <c r="K674" s="1" t="s">
        <v>2448</v>
      </c>
      <c r="L674" s="1" t="s">
        <v>1012</v>
      </c>
      <c r="M674">
        <v>12684</v>
      </c>
      <c r="N674">
        <v>75</v>
      </c>
      <c r="O674" s="1" t="str">
        <f>VLOOKUP(Sales[[#This Row],[Product ID]],Products[[#Headers],[#Data],[Product ID]:[Product Name]],2,FALSE)</f>
        <v>OIC Binder Clips, Mini, 1/4" Capacity, Black</v>
      </c>
      <c r="P674" s="1" t="str">
        <f>VLOOKUP(Sales[[#This Row],[Product ID]],Products[[#Headers],[#Data],[Product ID]:[Category]],3,)</f>
        <v>Office Supplies</v>
      </c>
      <c r="Q674" s="13">
        <f>VLOOKUP(Sales[[#This Row],[Product ID]],Products[[#Headers],[#Data],[Product ID]:[Unit Price]],4,FALSE)</f>
        <v>57.27</v>
      </c>
      <c r="R674" s="14">
        <f>VLOOKUP(Sales[[#This Row],[Product ID]],Products[[#Headers],[#Data]],5,FALSE)</f>
        <v>38</v>
      </c>
      <c r="S674" s="13">
        <f>Sales[[#This Row],[Quantity]]*Sales[[#This Row],[Unit Price]]</f>
        <v>4295.25</v>
      </c>
      <c r="T674" s="14">
        <f>Sales[[#This Row],[Quantity]]*Sales[[#This Row],[Unit Cost]]</f>
        <v>2850</v>
      </c>
      <c r="U674" s="13">
        <f>Sales[[#This Row],[Total Sales]]-Sales[[#This Row],[Total Cost]]</f>
        <v>1445.25</v>
      </c>
    </row>
    <row r="675" spans="1:21" x14ac:dyDescent="0.25">
      <c r="A675" t="s">
        <v>683</v>
      </c>
      <c r="B675" s="2">
        <v>44086</v>
      </c>
      <c r="C675" s="2" t="str">
        <f t="shared" si="20"/>
        <v>Saturday</v>
      </c>
      <c r="D675" s="2" t="str">
        <f t="shared" si="21"/>
        <v>September</v>
      </c>
      <c r="E675" s="3">
        <v>2.3726051805003312E-2</v>
      </c>
      <c r="F675" t="s">
        <v>2181</v>
      </c>
      <c r="G675" t="s">
        <v>2393</v>
      </c>
      <c r="H675" t="s">
        <v>1010</v>
      </c>
      <c r="I675" s="1" t="s">
        <v>2527</v>
      </c>
      <c r="J675" s="1" t="s">
        <v>2458</v>
      </c>
      <c r="K675" s="1" t="s">
        <v>2448</v>
      </c>
      <c r="L675" s="1" t="s">
        <v>1012</v>
      </c>
      <c r="M675">
        <v>12945</v>
      </c>
      <c r="N675">
        <v>78</v>
      </c>
      <c r="O675" s="1" t="str">
        <f>VLOOKUP(Sales[[#This Row],[Product ID]],Products[[#Headers],[#Data],[Product ID]:[Product Name]],2,FALSE)</f>
        <v>Fellowes Neat Ideas Storage Cubes</v>
      </c>
      <c r="P675" s="1" t="str">
        <f>VLOOKUP(Sales[[#This Row],[Product ID]],Products[[#Headers],[#Data],[Product ID]:[Category]],3,)</f>
        <v>Office Supplies</v>
      </c>
      <c r="Q675" s="13">
        <f>VLOOKUP(Sales[[#This Row],[Product ID]],Products[[#Headers],[#Data],[Product ID]:[Unit Price]],4,FALSE)</f>
        <v>40.26</v>
      </c>
      <c r="R675" s="14">
        <f>VLOOKUP(Sales[[#This Row],[Product ID]],Products[[#Headers],[#Data]],5,FALSE)</f>
        <v>26</v>
      </c>
      <c r="S675" s="13">
        <f>Sales[[#This Row],[Quantity]]*Sales[[#This Row],[Unit Price]]</f>
        <v>3140.2799999999997</v>
      </c>
      <c r="T675" s="14">
        <f>Sales[[#This Row],[Quantity]]*Sales[[#This Row],[Unit Cost]]</f>
        <v>2028</v>
      </c>
      <c r="U675" s="13">
        <f>Sales[[#This Row],[Total Sales]]-Sales[[#This Row],[Total Cost]]</f>
        <v>1112.2799999999997</v>
      </c>
    </row>
    <row r="676" spans="1:21" x14ac:dyDescent="0.25">
      <c r="A676" t="s">
        <v>684</v>
      </c>
      <c r="B676" s="2">
        <v>44051</v>
      </c>
      <c r="C676" s="2" t="str">
        <f t="shared" si="20"/>
        <v>Saturday</v>
      </c>
      <c r="D676" s="2" t="str">
        <f t="shared" si="21"/>
        <v>August</v>
      </c>
      <c r="E676" s="3">
        <v>0.15285821004520572</v>
      </c>
      <c r="F676" t="s">
        <v>2092</v>
      </c>
      <c r="G676" t="s">
        <v>2304</v>
      </c>
      <c r="H676" t="s">
        <v>1010</v>
      </c>
      <c r="I676" s="1" t="s">
        <v>2527</v>
      </c>
      <c r="J676" s="1" t="s">
        <v>2458</v>
      </c>
      <c r="K676" s="1" t="s">
        <v>2448</v>
      </c>
      <c r="L676" s="1" t="s">
        <v>1013</v>
      </c>
      <c r="M676">
        <v>13091</v>
      </c>
      <c r="N676">
        <v>86</v>
      </c>
      <c r="O676" s="1" t="str">
        <f>VLOOKUP(Sales[[#This Row],[Product ID]],Products[[#Headers],[#Data],[Product ID]:[Product Name]],2,FALSE)</f>
        <v>Fellowes High-Stak Drawer Files</v>
      </c>
      <c r="P676" s="1" t="str">
        <f>VLOOKUP(Sales[[#This Row],[Product ID]],Products[[#Headers],[#Data],[Product ID]:[Category]],3,)</f>
        <v>Office Supplies</v>
      </c>
      <c r="Q676" s="13">
        <f>VLOOKUP(Sales[[#This Row],[Product ID]],Products[[#Headers],[#Data],[Product ID]:[Unit Price]],4,FALSE)</f>
        <v>46.02</v>
      </c>
      <c r="R676" s="14">
        <f>VLOOKUP(Sales[[#This Row],[Product ID]],Products[[#Headers],[#Data]],5,FALSE)</f>
        <v>31</v>
      </c>
      <c r="S676" s="13">
        <f>Sales[[#This Row],[Quantity]]*Sales[[#This Row],[Unit Price]]</f>
        <v>3957.7200000000003</v>
      </c>
      <c r="T676" s="14">
        <f>Sales[[#This Row],[Quantity]]*Sales[[#This Row],[Unit Cost]]</f>
        <v>2666</v>
      </c>
      <c r="U676" s="13">
        <f>Sales[[#This Row],[Total Sales]]-Sales[[#This Row],[Total Cost]]</f>
        <v>1291.7200000000003</v>
      </c>
    </row>
    <row r="677" spans="1:21" x14ac:dyDescent="0.25">
      <c r="A677" t="s">
        <v>685</v>
      </c>
      <c r="B677" s="2">
        <v>44053</v>
      </c>
      <c r="C677" s="2" t="str">
        <f t="shared" si="20"/>
        <v>Monday</v>
      </c>
      <c r="D677" s="2" t="str">
        <f t="shared" si="21"/>
        <v>August</v>
      </c>
      <c r="E677" s="3">
        <v>0.66929717767176944</v>
      </c>
      <c r="F677" t="s">
        <v>2083</v>
      </c>
      <c r="G677" t="s">
        <v>2295</v>
      </c>
      <c r="H677" t="s">
        <v>1011</v>
      </c>
      <c r="I677" s="1" t="s">
        <v>2527</v>
      </c>
      <c r="J677" s="1" t="s">
        <v>2458</v>
      </c>
      <c r="K677" s="1" t="s">
        <v>2448</v>
      </c>
      <c r="L677" s="1" t="s">
        <v>1013</v>
      </c>
      <c r="M677">
        <v>12311</v>
      </c>
      <c r="N677">
        <v>35</v>
      </c>
      <c r="O677" s="1" t="str">
        <f>VLOOKUP(Sales[[#This Row],[Product ID]],Products[[#Headers],[#Data],[Product ID]:[Product Name]],2,FALSE)</f>
        <v>Propralamide Dexlanzolam</v>
      </c>
      <c r="P677" s="1" t="str">
        <f>VLOOKUP(Sales[[#This Row],[Product ID]],Products[[#Headers],[#Data],[Product ID]:[Category]],3,)</f>
        <v>Mood Stabilizers</v>
      </c>
      <c r="Q677" s="13">
        <f>VLOOKUP(Sales[[#This Row],[Product ID]],Products[[#Headers],[#Data],[Product ID]:[Unit Price]],4,FALSE)</f>
        <v>22.51</v>
      </c>
      <c r="R677" s="14">
        <f>VLOOKUP(Sales[[#This Row],[Product ID]],Products[[#Headers],[#Data]],5,FALSE)</f>
        <v>7</v>
      </c>
      <c r="S677" s="13">
        <f>Sales[[#This Row],[Quantity]]*Sales[[#This Row],[Unit Price]]</f>
        <v>787.85</v>
      </c>
      <c r="T677" s="14">
        <f>Sales[[#This Row],[Quantity]]*Sales[[#This Row],[Unit Cost]]</f>
        <v>245</v>
      </c>
      <c r="U677" s="13">
        <f>Sales[[#This Row],[Total Sales]]-Sales[[#This Row],[Total Cost]]</f>
        <v>542.85</v>
      </c>
    </row>
    <row r="678" spans="1:21" x14ac:dyDescent="0.25">
      <c r="A678" t="s">
        <v>686</v>
      </c>
      <c r="B678" s="2">
        <v>44051</v>
      </c>
      <c r="C678" s="2" t="str">
        <f t="shared" si="20"/>
        <v>Saturday</v>
      </c>
      <c r="D678" s="2" t="str">
        <f t="shared" si="21"/>
        <v>August</v>
      </c>
      <c r="E678" s="3">
        <v>0.36258235698094499</v>
      </c>
      <c r="F678" t="s">
        <v>2220</v>
      </c>
      <c r="G678" t="s">
        <v>2432</v>
      </c>
      <c r="H678" t="s">
        <v>1011</v>
      </c>
      <c r="I678" s="1" t="s">
        <v>2449</v>
      </c>
      <c r="J678" s="1" t="s">
        <v>2450</v>
      </c>
      <c r="K678" s="1" t="s">
        <v>2448</v>
      </c>
      <c r="L678" s="1" t="s">
        <v>1012</v>
      </c>
      <c r="M678">
        <v>12800</v>
      </c>
      <c r="N678">
        <v>52</v>
      </c>
      <c r="O678" s="1" t="str">
        <f>VLOOKUP(Sales[[#This Row],[Product ID]],Products[[#Headers],[#Data],[Product ID]:[Product Name]],2,FALSE)</f>
        <v>Fellowes Strictly Business Drawer File, Letter/Legal Size</v>
      </c>
      <c r="P678" s="1" t="str">
        <f>VLOOKUP(Sales[[#This Row],[Product ID]],Products[[#Headers],[#Data],[Product ID]:[Category]],3,)</f>
        <v>Office Supplies</v>
      </c>
      <c r="Q678" s="13">
        <f>VLOOKUP(Sales[[#This Row],[Product ID]],Products[[#Headers],[#Data],[Product ID]:[Unit Price]],4,FALSE)</f>
        <v>57.74</v>
      </c>
      <c r="R678" s="14">
        <f>VLOOKUP(Sales[[#This Row],[Product ID]],Products[[#Headers],[#Data]],5,FALSE)</f>
        <v>49</v>
      </c>
      <c r="S678" s="13">
        <f>Sales[[#This Row],[Quantity]]*Sales[[#This Row],[Unit Price]]</f>
        <v>3002.48</v>
      </c>
      <c r="T678" s="14">
        <f>Sales[[#This Row],[Quantity]]*Sales[[#This Row],[Unit Cost]]</f>
        <v>2548</v>
      </c>
      <c r="U678" s="13">
        <f>Sales[[#This Row],[Total Sales]]-Sales[[#This Row],[Total Cost]]</f>
        <v>454.48</v>
      </c>
    </row>
    <row r="679" spans="1:21" x14ac:dyDescent="0.25">
      <c r="A679" t="s">
        <v>687</v>
      </c>
      <c r="B679" s="2">
        <v>44331</v>
      </c>
      <c r="C679" s="2" t="str">
        <f t="shared" si="20"/>
        <v>Saturday</v>
      </c>
      <c r="D679" s="2" t="str">
        <f t="shared" si="21"/>
        <v>May</v>
      </c>
      <c r="E679" s="3">
        <v>0.3883280192878662</v>
      </c>
      <c r="F679" t="s">
        <v>2121</v>
      </c>
      <c r="G679" t="s">
        <v>2333</v>
      </c>
      <c r="H679" t="s">
        <v>1010</v>
      </c>
      <c r="I679" s="1" t="s">
        <v>2449</v>
      </c>
      <c r="J679" s="1" t="s">
        <v>2450</v>
      </c>
      <c r="K679" s="1" t="s">
        <v>2448</v>
      </c>
      <c r="L679" s="1" t="s">
        <v>1012</v>
      </c>
      <c r="M679">
        <v>12414</v>
      </c>
      <c r="N679">
        <v>78</v>
      </c>
      <c r="O679" s="1" t="str">
        <f>VLOOKUP(Sales[[#This Row],[Product ID]],Products[[#Headers],[#Data],[Product ID]:[Product Name]],2,FALSE)</f>
        <v>Panasonic Kx-TS550</v>
      </c>
      <c r="P679" s="1" t="str">
        <f>VLOOKUP(Sales[[#This Row],[Product ID]],Products[[#Headers],[#Data],[Product ID]:[Category]],3,)</f>
        <v>Technology</v>
      </c>
      <c r="Q679" s="13">
        <f>VLOOKUP(Sales[[#This Row],[Product ID]],Products[[#Headers],[#Data],[Product ID]:[Unit Price]],4,FALSE)</f>
        <v>69.959999999999994</v>
      </c>
      <c r="R679" s="14">
        <f>VLOOKUP(Sales[[#This Row],[Product ID]],Products[[#Headers],[#Data]],5,FALSE)</f>
        <v>55</v>
      </c>
      <c r="S679" s="13">
        <f>Sales[[#This Row],[Quantity]]*Sales[[#This Row],[Unit Price]]</f>
        <v>5456.8799999999992</v>
      </c>
      <c r="T679" s="14">
        <f>Sales[[#This Row],[Quantity]]*Sales[[#This Row],[Unit Cost]]</f>
        <v>4290</v>
      </c>
      <c r="U679" s="13">
        <f>Sales[[#This Row],[Total Sales]]-Sales[[#This Row],[Total Cost]]</f>
        <v>1166.8799999999992</v>
      </c>
    </row>
    <row r="680" spans="1:21" x14ac:dyDescent="0.25">
      <c r="A680" t="s">
        <v>688</v>
      </c>
      <c r="B680" s="2">
        <v>44228</v>
      </c>
      <c r="C680" s="2" t="str">
        <f t="shared" si="20"/>
        <v>Monday</v>
      </c>
      <c r="D680" s="2" t="str">
        <f t="shared" si="21"/>
        <v>February</v>
      </c>
      <c r="E680" s="3">
        <v>0.64898661079645903</v>
      </c>
      <c r="F680" t="s">
        <v>2025</v>
      </c>
      <c r="G680" t="s">
        <v>2237</v>
      </c>
      <c r="H680" t="s">
        <v>1010</v>
      </c>
      <c r="I680" s="1" t="s">
        <v>2449</v>
      </c>
      <c r="J680" s="1" t="s">
        <v>2450</v>
      </c>
      <c r="K680" s="1" t="s">
        <v>2448</v>
      </c>
      <c r="L680" s="1" t="s">
        <v>1012</v>
      </c>
      <c r="M680">
        <v>12676</v>
      </c>
      <c r="N680">
        <v>12</v>
      </c>
      <c r="O680" s="1" t="str">
        <f>VLOOKUP(Sales[[#This Row],[Product ID]],Products[[#Headers],[#Data],[Product ID]:[Product Name]],2,FALSE)</f>
        <v>AT&amp;T 841000 Phone</v>
      </c>
      <c r="P680" s="1" t="str">
        <f>VLOOKUP(Sales[[#This Row],[Product ID]],Products[[#Headers],[#Data],[Product ID]:[Category]],3,)</f>
        <v>Technology</v>
      </c>
      <c r="Q680" s="13">
        <f>VLOOKUP(Sales[[#This Row],[Product ID]],Products[[#Headers],[#Data],[Product ID]:[Unit Price]],4,FALSE)</f>
        <v>20.18</v>
      </c>
      <c r="R680" s="14">
        <f>VLOOKUP(Sales[[#This Row],[Product ID]],Products[[#Headers],[#Data]],5,FALSE)</f>
        <v>7</v>
      </c>
      <c r="S680" s="13">
        <f>Sales[[#This Row],[Quantity]]*Sales[[#This Row],[Unit Price]]</f>
        <v>242.16</v>
      </c>
      <c r="T680" s="14">
        <f>Sales[[#This Row],[Quantity]]*Sales[[#This Row],[Unit Cost]]</f>
        <v>84</v>
      </c>
      <c r="U680" s="13">
        <f>Sales[[#This Row],[Total Sales]]-Sales[[#This Row],[Total Cost]]</f>
        <v>158.16</v>
      </c>
    </row>
    <row r="681" spans="1:21" x14ac:dyDescent="0.25">
      <c r="A681" t="s">
        <v>689</v>
      </c>
      <c r="B681" s="2">
        <v>44087</v>
      </c>
      <c r="C681" s="2" t="str">
        <f t="shared" si="20"/>
        <v>Sunday</v>
      </c>
      <c r="D681" s="2" t="str">
        <f t="shared" si="21"/>
        <v>September</v>
      </c>
      <c r="E681" s="3">
        <v>0.56700741734387861</v>
      </c>
      <c r="F681" t="s">
        <v>2139</v>
      </c>
      <c r="G681" t="s">
        <v>2351</v>
      </c>
      <c r="H681" t="s">
        <v>1010</v>
      </c>
      <c r="I681" s="1" t="s">
        <v>2485</v>
      </c>
      <c r="J681" s="1" t="s">
        <v>2472</v>
      </c>
      <c r="K681" s="1" t="s">
        <v>2448</v>
      </c>
      <c r="L681" s="1" t="s">
        <v>1014</v>
      </c>
      <c r="M681">
        <v>12395</v>
      </c>
      <c r="N681">
        <v>76</v>
      </c>
      <c r="O681" s="1" t="str">
        <f>VLOOKUP(Sales[[#This Row],[Product ID]],Products[[#Headers],[#Data],[Product ID]:[Product Name]],2,FALSE)</f>
        <v>Newell 318</v>
      </c>
      <c r="P681" s="1" t="str">
        <f>VLOOKUP(Sales[[#This Row],[Product ID]],Products[[#Headers],[#Data],[Product ID]:[Category]],3,)</f>
        <v>Office Supplies</v>
      </c>
      <c r="Q681" s="13">
        <f>VLOOKUP(Sales[[#This Row],[Product ID]],Products[[#Headers],[#Data],[Product ID]:[Unit Price]],4,FALSE)</f>
        <v>16.45</v>
      </c>
      <c r="R681" s="14">
        <f>VLOOKUP(Sales[[#This Row],[Product ID]],Products[[#Headers],[#Data]],5,FALSE)</f>
        <v>10</v>
      </c>
      <c r="S681" s="13">
        <f>Sales[[#This Row],[Quantity]]*Sales[[#This Row],[Unit Price]]</f>
        <v>1250.2</v>
      </c>
      <c r="T681" s="14">
        <f>Sales[[#This Row],[Quantity]]*Sales[[#This Row],[Unit Cost]]</f>
        <v>760</v>
      </c>
      <c r="U681" s="13">
        <f>Sales[[#This Row],[Total Sales]]-Sales[[#This Row],[Total Cost]]</f>
        <v>490.20000000000005</v>
      </c>
    </row>
    <row r="682" spans="1:21" x14ac:dyDescent="0.25">
      <c r="A682" t="s">
        <v>690</v>
      </c>
      <c r="B682" s="2">
        <v>44046</v>
      </c>
      <c r="C682" s="2" t="str">
        <f t="shared" si="20"/>
        <v>Monday</v>
      </c>
      <c r="D682" s="2" t="str">
        <f t="shared" si="21"/>
        <v>August</v>
      </c>
      <c r="E682" s="3">
        <v>0.13724517222029575</v>
      </c>
      <c r="F682" t="s">
        <v>2177</v>
      </c>
      <c r="G682" t="s">
        <v>2389</v>
      </c>
      <c r="H682" t="s">
        <v>1010</v>
      </c>
      <c r="I682" s="1" t="s">
        <v>2485</v>
      </c>
      <c r="J682" s="1" t="s">
        <v>2472</v>
      </c>
      <c r="K682" s="1" t="s">
        <v>2448</v>
      </c>
      <c r="L682" s="1" t="s">
        <v>1013</v>
      </c>
      <c r="M682">
        <v>12505</v>
      </c>
      <c r="N682">
        <v>95</v>
      </c>
      <c r="O682" s="1" t="str">
        <f>VLOOKUP(Sales[[#This Row],[Product ID]],Products[[#Headers],[#Data],[Product ID]:[Product Name]],2,FALSE)</f>
        <v>Sanford Colorific Colored Pencils, 12/Box</v>
      </c>
      <c r="P682" s="1" t="str">
        <f>VLOOKUP(Sales[[#This Row],[Product ID]],Products[[#Headers],[#Data],[Product ID]:[Category]],3,)</f>
        <v>Office Supplies</v>
      </c>
      <c r="Q682" s="13">
        <f>VLOOKUP(Sales[[#This Row],[Product ID]],Products[[#Headers],[#Data],[Product ID]:[Unit Price]],4,FALSE)</f>
        <v>60.96</v>
      </c>
      <c r="R682" s="14">
        <f>VLOOKUP(Sales[[#This Row],[Product ID]],Products[[#Headers],[#Data]],5,FALSE)</f>
        <v>55</v>
      </c>
      <c r="S682" s="13">
        <f>Sales[[#This Row],[Quantity]]*Sales[[#This Row],[Unit Price]]</f>
        <v>5791.2</v>
      </c>
      <c r="T682" s="14">
        <f>Sales[[#This Row],[Quantity]]*Sales[[#This Row],[Unit Cost]]</f>
        <v>5225</v>
      </c>
      <c r="U682" s="13">
        <f>Sales[[#This Row],[Total Sales]]-Sales[[#This Row],[Total Cost]]</f>
        <v>566.19999999999982</v>
      </c>
    </row>
    <row r="683" spans="1:21" x14ac:dyDescent="0.25">
      <c r="A683" t="s">
        <v>691</v>
      </c>
      <c r="B683" s="2">
        <v>44219</v>
      </c>
      <c r="C683" s="2" t="str">
        <f t="shared" si="20"/>
        <v>Saturday</v>
      </c>
      <c r="D683" s="2" t="str">
        <f t="shared" si="21"/>
        <v>January</v>
      </c>
      <c r="E683" s="3">
        <v>0.16476604296177388</v>
      </c>
      <c r="F683" t="s">
        <v>2199</v>
      </c>
      <c r="G683" t="s">
        <v>2411</v>
      </c>
      <c r="H683" t="s">
        <v>1011</v>
      </c>
      <c r="I683" s="1" t="s">
        <v>2469</v>
      </c>
      <c r="J683" s="1" t="s">
        <v>2458</v>
      </c>
      <c r="K683" s="1" t="s">
        <v>2448</v>
      </c>
      <c r="L683" s="1" t="s">
        <v>1013</v>
      </c>
      <c r="M683">
        <v>12653</v>
      </c>
      <c r="N683">
        <v>94</v>
      </c>
      <c r="O683" s="1" t="str">
        <f>VLOOKUP(Sales[[#This Row],[Product ID]],Products[[#Headers],[#Data],[Product ID]:[Product Name]],2,FALSE)</f>
        <v>Newell 350</v>
      </c>
      <c r="P683" s="1" t="str">
        <f>VLOOKUP(Sales[[#This Row],[Product ID]],Products[[#Headers],[#Data],[Product ID]:[Category]],3,)</f>
        <v>Office Supplies</v>
      </c>
      <c r="Q683" s="13">
        <f>VLOOKUP(Sales[[#This Row],[Product ID]],Products[[#Headers],[#Data],[Product ID]:[Unit Price]],4,FALSE)</f>
        <v>71.92</v>
      </c>
      <c r="R683" s="14">
        <f>VLOOKUP(Sales[[#This Row],[Product ID]],Products[[#Headers],[#Data]],5,FALSE)</f>
        <v>54</v>
      </c>
      <c r="S683" s="13">
        <f>Sales[[#This Row],[Quantity]]*Sales[[#This Row],[Unit Price]]</f>
        <v>6760.4800000000005</v>
      </c>
      <c r="T683" s="14">
        <f>Sales[[#This Row],[Quantity]]*Sales[[#This Row],[Unit Cost]]</f>
        <v>5076</v>
      </c>
      <c r="U683" s="13">
        <f>Sales[[#This Row],[Total Sales]]-Sales[[#This Row],[Total Cost]]</f>
        <v>1684.4800000000005</v>
      </c>
    </row>
    <row r="684" spans="1:21" x14ac:dyDescent="0.25">
      <c r="A684" t="s">
        <v>692</v>
      </c>
      <c r="B684" s="2">
        <v>44029</v>
      </c>
      <c r="C684" s="2" t="str">
        <f t="shared" si="20"/>
        <v>Friday</v>
      </c>
      <c r="D684" s="2" t="str">
        <f t="shared" si="21"/>
        <v>July</v>
      </c>
      <c r="E684" s="3">
        <v>0.84226262282658904</v>
      </c>
      <c r="F684" t="s">
        <v>2070</v>
      </c>
      <c r="G684" t="s">
        <v>2282</v>
      </c>
      <c r="H684" t="s">
        <v>1011</v>
      </c>
      <c r="I684" s="1" t="s">
        <v>2519</v>
      </c>
      <c r="J684" s="1" t="s">
        <v>2510</v>
      </c>
      <c r="K684" s="1" t="s">
        <v>2448</v>
      </c>
      <c r="L684" s="1" t="s">
        <v>1014</v>
      </c>
      <c r="M684">
        <v>12929</v>
      </c>
      <c r="N684">
        <v>28</v>
      </c>
      <c r="O684" s="1" t="str">
        <f>VLOOKUP(Sales[[#This Row],[Product ID]],Products[[#Headers],[#Data],[Product ID]:[Product Name]],2,FALSE)</f>
        <v>Airmail Envelopes</v>
      </c>
      <c r="P684" s="1" t="str">
        <f>VLOOKUP(Sales[[#This Row],[Product ID]],Products[[#Headers],[#Data],[Product ID]:[Category]],3,)</f>
        <v>Office Supplies</v>
      </c>
      <c r="Q684" s="13">
        <f>VLOOKUP(Sales[[#This Row],[Product ID]],Products[[#Headers],[#Data],[Product ID]:[Unit Price]],4,FALSE)</f>
        <v>27.18</v>
      </c>
      <c r="R684" s="14">
        <f>VLOOKUP(Sales[[#This Row],[Product ID]],Products[[#Headers],[#Data]],5,FALSE)</f>
        <v>6</v>
      </c>
      <c r="S684" s="13">
        <f>Sales[[#This Row],[Quantity]]*Sales[[#This Row],[Unit Price]]</f>
        <v>761.04</v>
      </c>
      <c r="T684" s="14">
        <f>Sales[[#This Row],[Quantity]]*Sales[[#This Row],[Unit Cost]]</f>
        <v>168</v>
      </c>
      <c r="U684" s="13">
        <f>Sales[[#This Row],[Total Sales]]-Sales[[#This Row],[Total Cost]]</f>
        <v>593.04</v>
      </c>
    </row>
    <row r="685" spans="1:21" x14ac:dyDescent="0.25">
      <c r="A685" t="s">
        <v>693</v>
      </c>
      <c r="B685" s="2">
        <v>44102</v>
      </c>
      <c r="C685" s="2" t="str">
        <f t="shared" si="20"/>
        <v>Monday</v>
      </c>
      <c r="D685" s="2" t="str">
        <f t="shared" si="21"/>
        <v>September</v>
      </c>
      <c r="E685" s="3">
        <v>0.51391586176020532</v>
      </c>
      <c r="F685" t="s">
        <v>2075</v>
      </c>
      <c r="G685" t="s">
        <v>2287</v>
      </c>
      <c r="H685" t="s">
        <v>1011</v>
      </c>
      <c r="I685" s="1" t="s">
        <v>2519</v>
      </c>
      <c r="J685" s="1" t="s">
        <v>2510</v>
      </c>
      <c r="K685" s="1" t="s">
        <v>2448</v>
      </c>
      <c r="L685" s="1" t="s">
        <v>1014</v>
      </c>
      <c r="M685">
        <v>12845</v>
      </c>
      <c r="N685">
        <v>14</v>
      </c>
      <c r="O685" s="1" t="str">
        <f>VLOOKUP(Sales[[#This Row],[Product ID]],Products[[#Headers],[#Data],[Product ID]:[Product Name]],2,FALSE)</f>
        <v>Sterilite Officeware Hinged File Box</v>
      </c>
      <c r="P685" s="1" t="str">
        <f>VLOOKUP(Sales[[#This Row],[Product ID]],Products[[#Headers],[#Data],[Product ID]:[Category]],3,)</f>
        <v>Office Supplies</v>
      </c>
      <c r="Q685" s="13">
        <f>VLOOKUP(Sales[[#This Row],[Product ID]],Products[[#Headers],[#Data],[Product ID]:[Unit Price]],4,FALSE)</f>
        <v>75.53</v>
      </c>
      <c r="R685" s="14">
        <f>VLOOKUP(Sales[[#This Row],[Product ID]],Products[[#Headers],[#Data]],5,FALSE)</f>
        <v>59</v>
      </c>
      <c r="S685" s="13">
        <f>Sales[[#This Row],[Quantity]]*Sales[[#This Row],[Unit Price]]</f>
        <v>1057.42</v>
      </c>
      <c r="T685" s="14">
        <f>Sales[[#This Row],[Quantity]]*Sales[[#This Row],[Unit Cost]]</f>
        <v>826</v>
      </c>
      <c r="U685" s="13">
        <f>Sales[[#This Row],[Total Sales]]-Sales[[#This Row],[Total Cost]]</f>
        <v>231.42000000000007</v>
      </c>
    </row>
    <row r="686" spans="1:21" x14ac:dyDescent="0.25">
      <c r="A686" t="s">
        <v>694</v>
      </c>
      <c r="B686" s="2">
        <v>44305</v>
      </c>
      <c r="C686" s="2" t="str">
        <f t="shared" si="20"/>
        <v>Monday</v>
      </c>
      <c r="D686" s="2" t="str">
        <f t="shared" si="21"/>
        <v>April</v>
      </c>
      <c r="E686" s="3">
        <v>0.46408797581072392</v>
      </c>
      <c r="F686" t="s">
        <v>2074</v>
      </c>
      <c r="G686" t="s">
        <v>2286</v>
      </c>
      <c r="H686" t="s">
        <v>1011</v>
      </c>
      <c r="I686" s="1" t="s">
        <v>2482</v>
      </c>
      <c r="J686" s="1" t="s">
        <v>2483</v>
      </c>
      <c r="K686" s="1" t="s">
        <v>2448</v>
      </c>
      <c r="L686" s="1" t="s">
        <v>1014</v>
      </c>
      <c r="M686">
        <v>12430</v>
      </c>
      <c r="N686">
        <v>24</v>
      </c>
      <c r="O686" s="1" t="str">
        <f>VLOOKUP(Sales[[#This Row],[Product ID]],Products[[#Headers],[#Data],[Product ID]:[Product Name]],2,FALSE)</f>
        <v>Novimex Turbo Task Chair</v>
      </c>
      <c r="P686" s="1" t="str">
        <f>VLOOKUP(Sales[[#This Row],[Product ID]],Products[[#Headers],[#Data],[Product ID]:[Category]],3,)</f>
        <v>Furniture</v>
      </c>
      <c r="Q686" s="13">
        <f>VLOOKUP(Sales[[#This Row],[Product ID]],Products[[#Headers],[#Data],[Product ID]:[Unit Price]],4,FALSE)</f>
        <v>28.84</v>
      </c>
      <c r="R686" s="14">
        <f>VLOOKUP(Sales[[#This Row],[Product ID]],Products[[#Headers],[#Data]],5,FALSE)</f>
        <v>20</v>
      </c>
      <c r="S686" s="13">
        <f>Sales[[#This Row],[Quantity]]*Sales[[#This Row],[Unit Price]]</f>
        <v>692.16</v>
      </c>
      <c r="T686" s="14">
        <f>Sales[[#This Row],[Quantity]]*Sales[[#This Row],[Unit Cost]]</f>
        <v>480</v>
      </c>
      <c r="U686" s="13">
        <f>Sales[[#This Row],[Total Sales]]-Sales[[#This Row],[Total Cost]]</f>
        <v>212.15999999999997</v>
      </c>
    </row>
    <row r="687" spans="1:21" x14ac:dyDescent="0.25">
      <c r="A687" t="s">
        <v>695</v>
      </c>
      <c r="B687" s="2">
        <v>44124</v>
      </c>
      <c r="C687" s="2" t="str">
        <f t="shared" si="20"/>
        <v>Tuesday</v>
      </c>
      <c r="D687" s="2" t="str">
        <f t="shared" si="21"/>
        <v>October</v>
      </c>
      <c r="E687" s="3">
        <v>0.54410856576999722</v>
      </c>
      <c r="F687" t="s">
        <v>2096</v>
      </c>
      <c r="G687" t="s">
        <v>2308</v>
      </c>
      <c r="H687" t="s">
        <v>1010</v>
      </c>
      <c r="I687" s="1" t="s">
        <v>2493</v>
      </c>
      <c r="J687" s="1" t="s">
        <v>2472</v>
      </c>
      <c r="K687" s="1" t="s">
        <v>2448</v>
      </c>
      <c r="L687" s="1" t="s">
        <v>1012</v>
      </c>
      <c r="M687">
        <v>12903</v>
      </c>
      <c r="N687">
        <v>40</v>
      </c>
      <c r="O687" s="1" t="str">
        <f>VLOOKUP(Sales[[#This Row],[Product ID]],Products[[#Headers],[#Data],[Product ID]:[Product Name]],2,FALSE)</f>
        <v>Grandstream GXP1160 VoIP phone</v>
      </c>
      <c r="P687" s="1" t="str">
        <f>VLOOKUP(Sales[[#This Row],[Product ID]],Products[[#Headers],[#Data],[Product ID]:[Category]],3,)</f>
        <v>Technology</v>
      </c>
      <c r="Q687" s="13">
        <f>VLOOKUP(Sales[[#This Row],[Product ID]],Products[[#Headers],[#Data],[Product ID]:[Unit Price]],4,FALSE)</f>
        <v>11.43</v>
      </c>
      <c r="R687" s="14">
        <f>VLOOKUP(Sales[[#This Row],[Product ID]],Products[[#Headers],[#Data]],5,FALSE)</f>
        <v>9</v>
      </c>
      <c r="S687" s="13">
        <f>Sales[[#This Row],[Quantity]]*Sales[[#This Row],[Unit Price]]</f>
        <v>457.2</v>
      </c>
      <c r="T687" s="14">
        <f>Sales[[#This Row],[Quantity]]*Sales[[#This Row],[Unit Cost]]</f>
        <v>360</v>
      </c>
      <c r="U687" s="13">
        <f>Sales[[#This Row],[Total Sales]]-Sales[[#This Row],[Total Cost]]</f>
        <v>97.199999999999989</v>
      </c>
    </row>
    <row r="688" spans="1:21" x14ac:dyDescent="0.25">
      <c r="A688" t="s">
        <v>696</v>
      </c>
      <c r="B688" s="2">
        <v>44184</v>
      </c>
      <c r="C688" s="2" t="str">
        <f t="shared" si="20"/>
        <v>Saturday</v>
      </c>
      <c r="D688" s="2" t="str">
        <f t="shared" si="21"/>
        <v>December</v>
      </c>
      <c r="E688" s="3">
        <v>0.41318736839241033</v>
      </c>
      <c r="F688" t="s">
        <v>2221</v>
      </c>
      <c r="G688" t="s">
        <v>2433</v>
      </c>
      <c r="H688" t="s">
        <v>1010</v>
      </c>
      <c r="I688" s="1" t="s">
        <v>2493</v>
      </c>
      <c r="J688" s="1" t="s">
        <v>2472</v>
      </c>
      <c r="K688" s="1" t="s">
        <v>2448</v>
      </c>
      <c r="L688" s="1" t="s">
        <v>1014</v>
      </c>
      <c r="M688">
        <v>12619</v>
      </c>
      <c r="N688">
        <v>70</v>
      </c>
      <c r="O688" s="1" t="str">
        <f>VLOOKUP(Sales[[#This Row],[Product ID]],Products[[#Headers],[#Data],[Product ID]:[Product Name]],2,FALSE)</f>
        <v>Recycled Interoffice Envelopes with String and Button Closure, 10 x 13</v>
      </c>
      <c r="P688" s="1" t="str">
        <f>VLOOKUP(Sales[[#This Row],[Product ID]],Products[[#Headers],[#Data],[Product ID]:[Category]],3,)</f>
        <v>Office Supplies</v>
      </c>
      <c r="Q688" s="13">
        <f>VLOOKUP(Sales[[#This Row],[Product ID]],Products[[#Headers],[#Data],[Product ID]:[Unit Price]],4,FALSE)</f>
        <v>49.49</v>
      </c>
      <c r="R688" s="14">
        <f>VLOOKUP(Sales[[#This Row],[Product ID]],Products[[#Headers],[#Data]],5,FALSE)</f>
        <v>20</v>
      </c>
      <c r="S688" s="13">
        <f>Sales[[#This Row],[Quantity]]*Sales[[#This Row],[Unit Price]]</f>
        <v>3464.3</v>
      </c>
      <c r="T688" s="14">
        <f>Sales[[#This Row],[Quantity]]*Sales[[#This Row],[Unit Cost]]</f>
        <v>1400</v>
      </c>
      <c r="U688" s="13">
        <f>Sales[[#This Row],[Total Sales]]-Sales[[#This Row],[Total Cost]]</f>
        <v>2064.3000000000002</v>
      </c>
    </row>
    <row r="689" spans="1:21" x14ac:dyDescent="0.25">
      <c r="A689" t="s">
        <v>697</v>
      </c>
      <c r="B689" s="2">
        <v>44233</v>
      </c>
      <c r="C689" s="2" t="str">
        <f t="shared" si="20"/>
        <v>Saturday</v>
      </c>
      <c r="D689" s="2" t="str">
        <f t="shared" si="21"/>
        <v>February</v>
      </c>
      <c r="E689" s="3">
        <v>0.3284432470927614</v>
      </c>
      <c r="F689" t="s">
        <v>2123</v>
      </c>
      <c r="G689" t="s">
        <v>2335</v>
      </c>
      <c r="H689" t="s">
        <v>1010</v>
      </c>
      <c r="I689" s="1" t="s">
        <v>2528</v>
      </c>
      <c r="J689" s="1" t="s">
        <v>2529</v>
      </c>
      <c r="K689" s="1" t="s">
        <v>2448</v>
      </c>
      <c r="L689" s="1" t="s">
        <v>1013</v>
      </c>
      <c r="M689">
        <v>12446</v>
      </c>
      <c r="N689">
        <v>53</v>
      </c>
      <c r="O689" s="1" t="str">
        <f>VLOOKUP(Sales[[#This Row],[Product ID]],Products[[#Headers],[#Data],[Product ID]:[Product Name]],2,FALSE)</f>
        <v>Safco Industrial Wire Shelving System</v>
      </c>
      <c r="P689" s="1" t="str">
        <f>VLOOKUP(Sales[[#This Row],[Product ID]],Products[[#Headers],[#Data],[Product ID]:[Category]],3,)</f>
        <v>Office Supplies</v>
      </c>
      <c r="Q689" s="13">
        <f>VLOOKUP(Sales[[#This Row],[Product ID]],Products[[#Headers],[#Data],[Product ID]:[Unit Price]],4,FALSE)</f>
        <v>14.23</v>
      </c>
      <c r="R689" s="14">
        <f>VLOOKUP(Sales[[#This Row],[Product ID]],Products[[#Headers],[#Data]],5,FALSE)</f>
        <v>9</v>
      </c>
      <c r="S689" s="13">
        <f>Sales[[#This Row],[Quantity]]*Sales[[#This Row],[Unit Price]]</f>
        <v>754.19</v>
      </c>
      <c r="T689" s="14">
        <f>Sales[[#This Row],[Quantity]]*Sales[[#This Row],[Unit Cost]]</f>
        <v>477</v>
      </c>
      <c r="U689" s="13">
        <f>Sales[[#This Row],[Total Sales]]-Sales[[#This Row],[Total Cost]]</f>
        <v>277.19000000000005</v>
      </c>
    </row>
    <row r="690" spans="1:21" x14ac:dyDescent="0.25">
      <c r="A690" t="s">
        <v>698</v>
      </c>
      <c r="B690" s="2">
        <v>44161</v>
      </c>
      <c r="C690" s="2" t="str">
        <f t="shared" si="20"/>
        <v>Thursday</v>
      </c>
      <c r="D690" s="2" t="str">
        <f t="shared" si="21"/>
        <v>November</v>
      </c>
      <c r="E690" s="3">
        <v>0.97954296612987302</v>
      </c>
      <c r="F690" t="s">
        <v>2111</v>
      </c>
      <c r="G690" t="s">
        <v>2323</v>
      </c>
      <c r="H690" t="s">
        <v>1010</v>
      </c>
      <c r="I690" s="1" t="s">
        <v>2528</v>
      </c>
      <c r="J690" s="1" t="s">
        <v>2529</v>
      </c>
      <c r="K690" s="1" t="s">
        <v>2448</v>
      </c>
      <c r="L690" s="1" t="s">
        <v>1013</v>
      </c>
      <c r="M690">
        <v>13052</v>
      </c>
      <c r="N690">
        <v>65</v>
      </c>
      <c r="O690" s="1" t="str">
        <f>VLOOKUP(Sales[[#This Row],[Product ID]],Products[[#Headers],[#Data],[Product ID]:[Product Name]],2,FALSE)</f>
        <v>Maxell DVD-RAM Discs</v>
      </c>
      <c r="P690" s="1" t="str">
        <f>VLOOKUP(Sales[[#This Row],[Product ID]],Products[[#Headers],[#Data],[Product ID]:[Category]],3,)</f>
        <v>Technology</v>
      </c>
      <c r="Q690" s="13">
        <f>VLOOKUP(Sales[[#This Row],[Product ID]],Products[[#Headers],[#Data],[Product ID]:[Unit Price]],4,FALSE)</f>
        <v>68.97</v>
      </c>
      <c r="R690" s="14">
        <f>VLOOKUP(Sales[[#This Row],[Product ID]],Products[[#Headers],[#Data]],5,FALSE)</f>
        <v>62</v>
      </c>
      <c r="S690" s="13">
        <f>Sales[[#This Row],[Quantity]]*Sales[[#This Row],[Unit Price]]</f>
        <v>4483.05</v>
      </c>
      <c r="T690" s="14">
        <f>Sales[[#This Row],[Quantity]]*Sales[[#This Row],[Unit Cost]]</f>
        <v>4030</v>
      </c>
      <c r="U690" s="13">
        <f>Sales[[#This Row],[Total Sales]]-Sales[[#This Row],[Total Cost]]</f>
        <v>453.05000000000018</v>
      </c>
    </row>
    <row r="691" spans="1:21" x14ac:dyDescent="0.25">
      <c r="A691" t="s">
        <v>699</v>
      </c>
      <c r="B691" s="2">
        <v>44175</v>
      </c>
      <c r="C691" s="2" t="str">
        <f t="shared" si="20"/>
        <v>Thursday</v>
      </c>
      <c r="D691" s="2" t="str">
        <f t="shared" si="21"/>
        <v>December</v>
      </c>
      <c r="E691" s="3">
        <v>0.63275464472214882</v>
      </c>
      <c r="F691" t="s">
        <v>2096</v>
      </c>
      <c r="G691" t="s">
        <v>2308</v>
      </c>
      <c r="H691" t="s">
        <v>1010</v>
      </c>
      <c r="I691" s="1" t="s">
        <v>2528</v>
      </c>
      <c r="J691" s="1" t="s">
        <v>2529</v>
      </c>
      <c r="K691" s="1" t="s">
        <v>2448</v>
      </c>
      <c r="L691" s="1" t="s">
        <v>1014</v>
      </c>
      <c r="M691">
        <v>12647</v>
      </c>
      <c r="N691">
        <v>77</v>
      </c>
      <c r="O691" s="1" t="str">
        <f>VLOOKUP(Sales[[#This Row],[Product ID]],Products[[#Headers],[#Data],[Product ID]:[Product Name]],2,FALSE)</f>
        <v>Tennsco Stur-D-Stor Boltless Shelving, 5 Shelves, 24" Deep, Sand</v>
      </c>
      <c r="P691" s="1" t="str">
        <f>VLOOKUP(Sales[[#This Row],[Product ID]],Products[[#Headers],[#Data],[Product ID]:[Category]],3,)</f>
        <v>Office Supplies</v>
      </c>
      <c r="Q691" s="13">
        <f>VLOOKUP(Sales[[#This Row],[Product ID]],Products[[#Headers],[#Data],[Product ID]:[Unit Price]],4,FALSE)</f>
        <v>99.55</v>
      </c>
      <c r="R691" s="14">
        <f>VLOOKUP(Sales[[#This Row],[Product ID]],Products[[#Headers],[#Data]],5,FALSE)</f>
        <v>79</v>
      </c>
      <c r="S691" s="13">
        <f>Sales[[#This Row],[Quantity]]*Sales[[#This Row],[Unit Price]]</f>
        <v>7665.3499999999995</v>
      </c>
      <c r="T691" s="14">
        <f>Sales[[#This Row],[Quantity]]*Sales[[#This Row],[Unit Cost]]</f>
        <v>6083</v>
      </c>
      <c r="U691" s="13">
        <f>Sales[[#This Row],[Total Sales]]-Sales[[#This Row],[Total Cost]]</f>
        <v>1582.3499999999995</v>
      </c>
    </row>
    <row r="692" spans="1:21" x14ac:dyDescent="0.25">
      <c r="A692" t="s">
        <v>700</v>
      </c>
      <c r="B692" s="2">
        <v>44182</v>
      </c>
      <c r="C692" s="2" t="str">
        <f t="shared" si="20"/>
        <v>Thursday</v>
      </c>
      <c r="D692" s="2" t="str">
        <f t="shared" si="21"/>
        <v>December</v>
      </c>
      <c r="E692" s="3">
        <v>5.8036878974673245E-3</v>
      </c>
      <c r="F692" t="s">
        <v>2222</v>
      </c>
      <c r="G692" t="s">
        <v>2434</v>
      </c>
      <c r="H692" t="s">
        <v>1011</v>
      </c>
      <c r="I692" s="1" t="s">
        <v>2530</v>
      </c>
      <c r="J692" s="1" t="s">
        <v>2531</v>
      </c>
      <c r="K692" s="1" t="s">
        <v>2448</v>
      </c>
      <c r="L692" s="1" t="s">
        <v>1014</v>
      </c>
      <c r="M692">
        <v>13115</v>
      </c>
      <c r="N692">
        <v>30</v>
      </c>
      <c r="O692" s="1" t="str">
        <f>VLOOKUP(Sales[[#This Row],[Product ID]],Products[[#Headers],[#Data],[Product ID]:[Product Name]],2,FALSE)</f>
        <v>Luxo Professional Combination Clamp-On Lamps</v>
      </c>
      <c r="P692" s="1" t="str">
        <f>VLOOKUP(Sales[[#This Row],[Product ID]],Products[[#Headers],[#Data],[Product ID]:[Category]],3,)</f>
        <v>Furniture</v>
      </c>
      <c r="Q692" s="13">
        <f>VLOOKUP(Sales[[#This Row],[Product ID]],Products[[#Headers],[#Data],[Product ID]:[Unit Price]],4,FALSE)</f>
        <v>58.15</v>
      </c>
      <c r="R692" s="14">
        <f>VLOOKUP(Sales[[#This Row],[Product ID]],Products[[#Headers],[#Data]],5,FALSE)</f>
        <v>20</v>
      </c>
      <c r="S692" s="13">
        <f>Sales[[#This Row],[Quantity]]*Sales[[#This Row],[Unit Price]]</f>
        <v>1744.5</v>
      </c>
      <c r="T692" s="14">
        <f>Sales[[#This Row],[Quantity]]*Sales[[#This Row],[Unit Cost]]</f>
        <v>600</v>
      </c>
      <c r="U692" s="13">
        <f>Sales[[#This Row],[Total Sales]]-Sales[[#This Row],[Total Cost]]</f>
        <v>1144.5</v>
      </c>
    </row>
    <row r="693" spans="1:21" x14ac:dyDescent="0.25">
      <c r="A693" t="s">
        <v>701</v>
      </c>
      <c r="B693" s="2">
        <v>44164</v>
      </c>
      <c r="C693" s="2" t="str">
        <f t="shared" si="20"/>
        <v>Sunday</v>
      </c>
      <c r="D693" s="2" t="str">
        <f t="shared" si="21"/>
        <v>November</v>
      </c>
      <c r="E693" s="3">
        <v>0.79234171820791544</v>
      </c>
      <c r="F693" t="s">
        <v>2030</v>
      </c>
      <c r="G693" t="s">
        <v>2242</v>
      </c>
      <c r="H693" t="s">
        <v>1011</v>
      </c>
      <c r="I693" s="1" t="s">
        <v>2449</v>
      </c>
      <c r="J693" s="1" t="s">
        <v>2450</v>
      </c>
      <c r="K693" s="1" t="s">
        <v>2448</v>
      </c>
      <c r="L693" s="1" t="s">
        <v>1014</v>
      </c>
      <c r="M693">
        <v>13002</v>
      </c>
      <c r="N693">
        <v>19</v>
      </c>
      <c r="O693" s="1" t="str">
        <f>VLOOKUP(Sales[[#This Row],[Product ID]],Products[[#Headers],[#Data],[Product ID]:[Product Name]],2,FALSE)</f>
        <v>Dixon My First Ticonderoga Pencil, #2</v>
      </c>
      <c r="P693" s="1" t="str">
        <f>VLOOKUP(Sales[[#This Row],[Product ID]],Products[[#Headers],[#Data],[Product ID]:[Category]],3,)</f>
        <v>Office Supplies</v>
      </c>
      <c r="Q693" s="13">
        <f>VLOOKUP(Sales[[#This Row],[Product ID]],Products[[#Headers],[#Data],[Product ID]:[Unit Price]],4,FALSE)</f>
        <v>24.31</v>
      </c>
      <c r="R693" s="14">
        <f>VLOOKUP(Sales[[#This Row],[Product ID]],Products[[#Headers],[#Data]],5,FALSE)</f>
        <v>6</v>
      </c>
      <c r="S693" s="13">
        <f>Sales[[#This Row],[Quantity]]*Sales[[#This Row],[Unit Price]]</f>
        <v>461.89</v>
      </c>
      <c r="T693" s="14">
        <f>Sales[[#This Row],[Quantity]]*Sales[[#This Row],[Unit Cost]]</f>
        <v>114</v>
      </c>
      <c r="U693" s="13">
        <f>Sales[[#This Row],[Total Sales]]-Sales[[#This Row],[Total Cost]]</f>
        <v>347.89</v>
      </c>
    </row>
    <row r="694" spans="1:21" x14ac:dyDescent="0.25">
      <c r="A694" t="s">
        <v>702</v>
      </c>
      <c r="B694" s="2">
        <v>44334</v>
      </c>
      <c r="C694" s="2" t="str">
        <f t="shared" si="20"/>
        <v>Tuesday</v>
      </c>
      <c r="D694" s="2" t="str">
        <f t="shared" si="21"/>
        <v>May</v>
      </c>
      <c r="E694" s="3">
        <v>0.63300874065583146</v>
      </c>
      <c r="F694" t="s">
        <v>2169</v>
      </c>
      <c r="G694" t="s">
        <v>2381</v>
      </c>
      <c r="H694" t="s">
        <v>1010</v>
      </c>
      <c r="I694" s="1" t="s">
        <v>2532</v>
      </c>
      <c r="J694" s="1" t="s">
        <v>2458</v>
      </c>
      <c r="K694" s="1" t="s">
        <v>2448</v>
      </c>
      <c r="L694" s="1" t="s">
        <v>1014</v>
      </c>
      <c r="M694">
        <v>12810</v>
      </c>
      <c r="N694">
        <v>75</v>
      </c>
      <c r="O694" s="1" t="str">
        <f>VLOOKUP(Sales[[#This Row],[Product ID]],Products[[#Headers],[#Data],[Product ID]:[Product Name]],2,FALSE)</f>
        <v>Colored Envelopes</v>
      </c>
      <c r="P694" s="1" t="str">
        <f>VLOOKUP(Sales[[#This Row],[Product ID]],Products[[#Headers],[#Data],[Product ID]:[Category]],3,)</f>
        <v>Office Supplies</v>
      </c>
      <c r="Q694" s="13">
        <f>VLOOKUP(Sales[[#This Row],[Product ID]],Products[[#Headers],[#Data],[Product ID]:[Unit Price]],4,FALSE)</f>
        <v>64.08</v>
      </c>
      <c r="R694" s="14">
        <f>VLOOKUP(Sales[[#This Row],[Product ID]],Products[[#Headers],[#Data]],5,FALSE)</f>
        <v>58</v>
      </c>
      <c r="S694" s="13">
        <f>Sales[[#This Row],[Quantity]]*Sales[[#This Row],[Unit Price]]</f>
        <v>4806</v>
      </c>
      <c r="T694" s="14">
        <f>Sales[[#This Row],[Quantity]]*Sales[[#This Row],[Unit Cost]]</f>
        <v>4350</v>
      </c>
      <c r="U694" s="13">
        <f>Sales[[#This Row],[Total Sales]]-Sales[[#This Row],[Total Cost]]</f>
        <v>456</v>
      </c>
    </row>
    <row r="695" spans="1:21" x14ac:dyDescent="0.25">
      <c r="A695" t="s">
        <v>703</v>
      </c>
      <c r="B695" s="2">
        <v>44356</v>
      </c>
      <c r="C695" s="2" t="str">
        <f t="shared" si="20"/>
        <v>Wednesday</v>
      </c>
      <c r="D695" s="2" t="str">
        <f t="shared" si="21"/>
        <v>June</v>
      </c>
      <c r="E695" s="3">
        <v>0.23909953093091729</v>
      </c>
      <c r="F695" t="s">
        <v>2081</v>
      </c>
      <c r="G695" t="s">
        <v>2293</v>
      </c>
      <c r="H695" t="s">
        <v>1011</v>
      </c>
      <c r="I695" s="1" t="s">
        <v>2532</v>
      </c>
      <c r="J695" s="1" t="s">
        <v>2458</v>
      </c>
      <c r="K695" s="1" t="s">
        <v>2448</v>
      </c>
      <c r="L695" s="1" t="s">
        <v>1014</v>
      </c>
      <c r="M695">
        <v>12585</v>
      </c>
      <c r="N695">
        <v>75</v>
      </c>
      <c r="O695" s="1" t="str">
        <f>VLOOKUP(Sales[[#This Row],[Product ID]],Products[[#Headers],[#Data],[Product ID]:[Product Name]],2,FALSE)</f>
        <v>Rogers Deluxe File Chest</v>
      </c>
      <c r="P695" s="1" t="str">
        <f>VLOOKUP(Sales[[#This Row],[Product ID]],Products[[#Headers],[#Data],[Product ID]:[Category]],3,)</f>
        <v>Office Supplies</v>
      </c>
      <c r="Q695" s="13">
        <f>VLOOKUP(Sales[[#This Row],[Product ID]],Products[[#Headers],[#Data],[Product ID]:[Unit Price]],4,FALSE)</f>
        <v>22.01</v>
      </c>
      <c r="R695" s="14">
        <f>VLOOKUP(Sales[[#This Row],[Product ID]],Products[[#Headers],[#Data]],5,FALSE)</f>
        <v>11</v>
      </c>
      <c r="S695" s="13">
        <f>Sales[[#This Row],[Quantity]]*Sales[[#This Row],[Unit Price]]</f>
        <v>1650.7500000000002</v>
      </c>
      <c r="T695" s="14">
        <f>Sales[[#This Row],[Quantity]]*Sales[[#This Row],[Unit Cost]]</f>
        <v>825</v>
      </c>
      <c r="U695" s="13">
        <f>Sales[[#This Row],[Total Sales]]-Sales[[#This Row],[Total Cost]]</f>
        <v>825.75000000000023</v>
      </c>
    </row>
    <row r="696" spans="1:21" x14ac:dyDescent="0.25">
      <c r="A696" t="s">
        <v>704</v>
      </c>
      <c r="B696" s="2">
        <v>44017</v>
      </c>
      <c r="C696" s="2" t="str">
        <f t="shared" si="20"/>
        <v>Sunday</v>
      </c>
      <c r="D696" s="2" t="str">
        <f t="shared" si="21"/>
        <v>July</v>
      </c>
      <c r="E696" s="3">
        <v>0.55907582803245015</v>
      </c>
      <c r="F696" t="s">
        <v>2223</v>
      </c>
      <c r="G696" t="s">
        <v>2435</v>
      </c>
      <c r="H696" t="s">
        <v>1010</v>
      </c>
      <c r="I696" s="1" t="s">
        <v>2482</v>
      </c>
      <c r="J696" s="1" t="s">
        <v>2483</v>
      </c>
      <c r="K696" s="1" t="s">
        <v>2448</v>
      </c>
      <c r="L696" s="1" t="s">
        <v>1013</v>
      </c>
      <c r="M696">
        <v>12450</v>
      </c>
      <c r="N696">
        <v>22</v>
      </c>
      <c r="O696" s="1" t="str">
        <f>VLOOKUP(Sales[[#This Row],[Product ID]],Products[[#Headers],[#Data],[Product ID]:[Product Name]],2,FALSE)</f>
        <v>Eldon Expressions Desk Accessory, Wood Pencil Holder, Oak</v>
      </c>
      <c r="P696" s="1" t="str">
        <f>VLOOKUP(Sales[[#This Row],[Product ID]],Products[[#Headers],[#Data],[Product ID]:[Category]],3,)</f>
        <v>Furniture</v>
      </c>
      <c r="Q696" s="13">
        <f>VLOOKUP(Sales[[#This Row],[Product ID]],Products[[#Headers],[#Data],[Product ID]:[Unit Price]],4,FALSE)</f>
        <v>21.08</v>
      </c>
      <c r="R696" s="14">
        <f>VLOOKUP(Sales[[#This Row],[Product ID]],Products[[#Headers],[#Data]],5,FALSE)</f>
        <v>8</v>
      </c>
      <c r="S696" s="13">
        <f>Sales[[#This Row],[Quantity]]*Sales[[#This Row],[Unit Price]]</f>
        <v>463.76</v>
      </c>
      <c r="T696" s="14">
        <f>Sales[[#This Row],[Quantity]]*Sales[[#This Row],[Unit Cost]]</f>
        <v>176</v>
      </c>
      <c r="U696" s="13">
        <f>Sales[[#This Row],[Total Sales]]-Sales[[#This Row],[Total Cost]]</f>
        <v>287.76</v>
      </c>
    </row>
    <row r="697" spans="1:21" x14ac:dyDescent="0.25">
      <c r="A697" t="s">
        <v>705</v>
      </c>
      <c r="B697" s="2">
        <v>44164</v>
      </c>
      <c r="C697" s="2" t="str">
        <f t="shared" si="20"/>
        <v>Sunday</v>
      </c>
      <c r="D697" s="2" t="str">
        <f t="shared" si="21"/>
        <v>November</v>
      </c>
      <c r="E697" s="3">
        <v>0.15912183830583349</v>
      </c>
      <c r="F697" t="s">
        <v>2131</v>
      </c>
      <c r="G697" t="s">
        <v>2343</v>
      </c>
      <c r="H697" t="s">
        <v>1011</v>
      </c>
      <c r="I697" s="1" t="s">
        <v>2482</v>
      </c>
      <c r="J697" s="1" t="s">
        <v>2483</v>
      </c>
      <c r="K697" s="1" t="s">
        <v>2448</v>
      </c>
      <c r="L697" s="1" t="s">
        <v>1012</v>
      </c>
      <c r="M697">
        <v>12735</v>
      </c>
      <c r="N697">
        <v>74</v>
      </c>
      <c r="O697" s="1" t="str">
        <f>VLOOKUP(Sales[[#This Row],[Product ID]],Products[[#Headers],[#Data],[Product ID]:[Product Name]],2,FALSE)</f>
        <v>Sharp AL-1530CS Digital Copier</v>
      </c>
      <c r="P697" s="1" t="str">
        <f>VLOOKUP(Sales[[#This Row],[Product ID]],Products[[#Headers],[#Data],[Product ID]:[Category]],3,)</f>
        <v>Technology</v>
      </c>
      <c r="Q697" s="13">
        <f>VLOOKUP(Sales[[#This Row],[Product ID]],Products[[#Headers],[#Data],[Product ID]:[Unit Price]],4,FALSE)</f>
        <v>64.989999999999995</v>
      </c>
      <c r="R697" s="14">
        <f>VLOOKUP(Sales[[#This Row],[Product ID]],Products[[#Headers],[#Data]],5,FALSE)</f>
        <v>56</v>
      </c>
      <c r="S697" s="13">
        <f>Sales[[#This Row],[Quantity]]*Sales[[#This Row],[Unit Price]]</f>
        <v>4809.2599999999993</v>
      </c>
      <c r="T697" s="14">
        <f>Sales[[#This Row],[Quantity]]*Sales[[#This Row],[Unit Cost]]</f>
        <v>4144</v>
      </c>
      <c r="U697" s="13">
        <f>Sales[[#This Row],[Total Sales]]-Sales[[#This Row],[Total Cost]]</f>
        <v>665.25999999999931</v>
      </c>
    </row>
    <row r="698" spans="1:21" x14ac:dyDescent="0.25">
      <c r="A698" t="s">
        <v>706</v>
      </c>
      <c r="B698" s="2">
        <v>44042</v>
      </c>
      <c r="C698" s="2" t="str">
        <f t="shared" si="20"/>
        <v>Thursday</v>
      </c>
      <c r="D698" s="2" t="str">
        <f t="shared" si="21"/>
        <v>July</v>
      </c>
      <c r="E698" s="3">
        <v>0.69954393315356123</v>
      </c>
      <c r="F698" t="s">
        <v>2197</v>
      </c>
      <c r="G698" t="s">
        <v>2409</v>
      </c>
      <c r="H698" t="s">
        <v>1010</v>
      </c>
      <c r="I698" s="1" t="s">
        <v>2482</v>
      </c>
      <c r="J698" s="1" t="s">
        <v>2483</v>
      </c>
      <c r="K698" s="1" t="s">
        <v>2448</v>
      </c>
      <c r="L698" s="1" t="s">
        <v>1012</v>
      </c>
      <c r="M698">
        <v>12749</v>
      </c>
      <c r="N698">
        <v>54</v>
      </c>
      <c r="O698" s="1" t="str">
        <f>VLOOKUP(Sales[[#This Row],[Product ID]],Products[[#Headers],[#Data],[Product ID]:[Product Name]],2,FALSE)</f>
        <v>KeyTronic 6101 Series - Keyboard - Black</v>
      </c>
      <c r="P698" s="1" t="str">
        <f>VLOOKUP(Sales[[#This Row],[Product ID]],Products[[#Headers],[#Data],[Product ID]:[Category]],3,)</f>
        <v>Technology</v>
      </c>
      <c r="Q698" s="13">
        <f>VLOOKUP(Sales[[#This Row],[Product ID]],Products[[#Headers],[#Data],[Product ID]:[Unit Price]],4,FALSE)</f>
        <v>38.72</v>
      </c>
      <c r="R698" s="14">
        <f>VLOOKUP(Sales[[#This Row],[Product ID]],Products[[#Headers],[#Data]],5,FALSE)</f>
        <v>21</v>
      </c>
      <c r="S698" s="13">
        <f>Sales[[#This Row],[Quantity]]*Sales[[#This Row],[Unit Price]]</f>
        <v>2090.88</v>
      </c>
      <c r="T698" s="14">
        <f>Sales[[#This Row],[Quantity]]*Sales[[#This Row],[Unit Cost]]</f>
        <v>1134</v>
      </c>
      <c r="U698" s="13">
        <f>Sales[[#This Row],[Total Sales]]-Sales[[#This Row],[Total Cost]]</f>
        <v>956.88000000000011</v>
      </c>
    </row>
    <row r="699" spans="1:21" x14ac:dyDescent="0.25">
      <c r="A699" t="s">
        <v>707</v>
      </c>
      <c r="B699" s="2">
        <v>44305</v>
      </c>
      <c r="C699" s="2" t="str">
        <f t="shared" si="20"/>
        <v>Monday</v>
      </c>
      <c r="D699" s="2" t="str">
        <f t="shared" si="21"/>
        <v>April</v>
      </c>
      <c r="E699" s="3">
        <v>0.27555962405676226</v>
      </c>
      <c r="F699" t="s">
        <v>2094</v>
      </c>
      <c r="G699" t="s">
        <v>2306</v>
      </c>
      <c r="H699" t="s">
        <v>1011</v>
      </c>
      <c r="I699" s="1" t="s">
        <v>2482</v>
      </c>
      <c r="J699" s="1" t="s">
        <v>2483</v>
      </c>
      <c r="K699" s="1" t="s">
        <v>2448</v>
      </c>
      <c r="L699" s="1" t="s">
        <v>1014</v>
      </c>
      <c r="M699">
        <v>12267</v>
      </c>
      <c r="N699">
        <v>95</v>
      </c>
      <c r="O699" s="1" t="str">
        <f>VLOOKUP(Sales[[#This Row],[Product ID]],Products[[#Headers],[#Data],[Product ID]:[Product Name]],2,FALSE)</f>
        <v>Ionclotide</v>
      </c>
      <c r="P699" s="1" t="str">
        <f>VLOOKUP(Sales[[#This Row],[Product ID]],Products[[#Headers],[#Data],[Product ID]:[Category]],3,)</f>
        <v>Analgesics</v>
      </c>
      <c r="Q699" s="13">
        <f>VLOOKUP(Sales[[#This Row],[Product ID]],Products[[#Headers],[#Data],[Product ID]:[Unit Price]],4,FALSE)</f>
        <v>87.45</v>
      </c>
      <c r="R699" s="14">
        <f>VLOOKUP(Sales[[#This Row],[Product ID]],Products[[#Headers],[#Data]],5,FALSE)</f>
        <v>52</v>
      </c>
      <c r="S699" s="13">
        <f>Sales[[#This Row],[Quantity]]*Sales[[#This Row],[Unit Price]]</f>
        <v>8307.75</v>
      </c>
      <c r="T699" s="14">
        <f>Sales[[#This Row],[Quantity]]*Sales[[#This Row],[Unit Cost]]</f>
        <v>4940</v>
      </c>
      <c r="U699" s="13">
        <f>Sales[[#This Row],[Total Sales]]-Sales[[#This Row],[Total Cost]]</f>
        <v>3367.75</v>
      </c>
    </row>
    <row r="700" spans="1:21" x14ac:dyDescent="0.25">
      <c r="A700" t="s">
        <v>708</v>
      </c>
      <c r="B700" s="2">
        <v>44196</v>
      </c>
      <c r="C700" s="2" t="str">
        <f t="shared" si="20"/>
        <v>Thursday</v>
      </c>
      <c r="D700" s="2" t="str">
        <f t="shared" si="21"/>
        <v>December</v>
      </c>
      <c r="E700" s="3">
        <v>0.50436312687819329</v>
      </c>
      <c r="F700" t="s">
        <v>2207</v>
      </c>
      <c r="G700" t="s">
        <v>2419</v>
      </c>
      <c r="H700" t="s">
        <v>1011</v>
      </c>
      <c r="I700" s="1" t="s">
        <v>2482</v>
      </c>
      <c r="J700" s="1" t="s">
        <v>2483</v>
      </c>
      <c r="K700" s="1" t="s">
        <v>2448</v>
      </c>
      <c r="L700" s="1" t="s">
        <v>1013</v>
      </c>
      <c r="M700">
        <v>12517</v>
      </c>
      <c r="N700">
        <v>63</v>
      </c>
      <c r="O700" s="1" t="str">
        <f>VLOOKUP(Sales[[#This Row],[Product ID]],Products[[#Headers],[#Data],[Product ID]:[Product Name]],2,FALSE)</f>
        <v>Belkin 7 Outlet SurgeMaster Surge Protector with Phone Protection</v>
      </c>
      <c r="P700" s="1" t="str">
        <f>VLOOKUP(Sales[[#This Row],[Product ID]],Products[[#Headers],[#Data],[Product ID]:[Category]],3,)</f>
        <v>Office Supplies</v>
      </c>
      <c r="Q700" s="13">
        <f>VLOOKUP(Sales[[#This Row],[Product ID]],Products[[#Headers],[#Data],[Product ID]:[Unit Price]],4,FALSE)</f>
        <v>74.89</v>
      </c>
      <c r="R700" s="14">
        <f>VLOOKUP(Sales[[#This Row],[Product ID]],Products[[#Headers],[#Data]],5,FALSE)</f>
        <v>69</v>
      </c>
      <c r="S700" s="13">
        <f>Sales[[#This Row],[Quantity]]*Sales[[#This Row],[Unit Price]]</f>
        <v>4718.07</v>
      </c>
      <c r="T700" s="14">
        <f>Sales[[#This Row],[Quantity]]*Sales[[#This Row],[Unit Cost]]</f>
        <v>4347</v>
      </c>
      <c r="U700" s="13">
        <f>Sales[[#This Row],[Total Sales]]-Sales[[#This Row],[Total Cost]]</f>
        <v>371.06999999999971</v>
      </c>
    </row>
    <row r="701" spans="1:21" x14ac:dyDescent="0.25">
      <c r="A701" t="s">
        <v>709</v>
      </c>
      <c r="B701" s="2">
        <v>44299</v>
      </c>
      <c r="C701" s="2" t="str">
        <f t="shared" si="20"/>
        <v>Tuesday</v>
      </c>
      <c r="D701" s="2" t="str">
        <f t="shared" si="21"/>
        <v>April</v>
      </c>
      <c r="E701" s="3">
        <v>0.97564808891575094</v>
      </c>
      <c r="F701" t="s">
        <v>2126</v>
      </c>
      <c r="G701" t="s">
        <v>2338</v>
      </c>
      <c r="H701" t="s">
        <v>1011</v>
      </c>
      <c r="I701" s="1" t="s">
        <v>2533</v>
      </c>
      <c r="J701" s="1" t="s">
        <v>2450</v>
      </c>
      <c r="K701" s="1" t="s">
        <v>2448</v>
      </c>
      <c r="L701" s="1" t="s">
        <v>1013</v>
      </c>
      <c r="M701">
        <v>12519</v>
      </c>
      <c r="N701">
        <v>92</v>
      </c>
      <c r="O701" s="1" t="str">
        <f>VLOOKUP(Sales[[#This Row],[Product ID]],Products[[#Headers],[#Data],[Product ID]:[Product Name]],2,FALSE)</f>
        <v>Southworth 25% Cotton Antique Laid Paper &amp; Envelopes</v>
      </c>
      <c r="P701" s="1" t="str">
        <f>VLOOKUP(Sales[[#This Row],[Product ID]],Products[[#Headers],[#Data],[Product ID]:[Category]],3,)</f>
        <v>Office Supplies</v>
      </c>
      <c r="Q701" s="13">
        <f>VLOOKUP(Sales[[#This Row],[Product ID]],Products[[#Headers],[#Data],[Product ID]:[Unit Price]],4,FALSE)</f>
        <v>75.819999999999993</v>
      </c>
      <c r="R701" s="14">
        <f>VLOOKUP(Sales[[#This Row],[Product ID]],Products[[#Headers],[#Data]],5,FALSE)</f>
        <v>69</v>
      </c>
      <c r="S701" s="13">
        <f>Sales[[#This Row],[Quantity]]*Sales[[#This Row],[Unit Price]]</f>
        <v>6975.44</v>
      </c>
      <c r="T701" s="14">
        <f>Sales[[#This Row],[Quantity]]*Sales[[#This Row],[Unit Cost]]</f>
        <v>6348</v>
      </c>
      <c r="U701" s="13">
        <f>Sales[[#This Row],[Total Sales]]-Sales[[#This Row],[Total Cost]]</f>
        <v>627.4399999999996</v>
      </c>
    </row>
    <row r="702" spans="1:21" x14ac:dyDescent="0.25">
      <c r="A702" t="s">
        <v>710</v>
      </c>
      <c r="B702" s="2">
        <v>44243</v>
      </c>
      <c r="C702" s="2" t="str">
        <f t="shared" si="20"/>
        <v>Tuesday</v>
      </c>
      <c r="D702" s="2" t="str">
        <f t="shared" si="21"/>
        <v>February</v>
      </c>
      <c r="E702" s="3">
        <v>0.96454879510987157</v>
      </c>
      <c r="F702" t="s">
        <v>2089</v>
      </c>
      <c r="G702" t="s">
        <v>2301</v>
      </c>
      <c r="H702" t="s">
        <v>1011</v>
      </c>
      <c r="I702" s="1" t="s">
        <v>2534</v>
      </c>
      <c r="J702" s="1" t="s">
        <v>2510</v>
      </c>
      <c r="K702" s="1" t="s">
        <v>2448</v>
      </c>
      <c r="L702" s="1" t="s">
        <v>1012</v>
      </c>
      <c r="M702">
        <v>12790</v>
      </c>
      <c r="N702">
        <v>61</v>
      </c>
      <c r="O702" s="1" t="str">
        <f>VLOOKUP(Sales[[#This Row],[Product ID]],Products[[#Headers],[#Data],[Product ID]:[Product Name]],2,FALSE)</f>
        <v>Cardinal Hold-It CD Pocket</v>
      </c>
      <c r="P702" s="1" t="str">
        <f>VLOOKUP(Sales[[#This Row],[Product ID]],Products[[#Headers],[#Data],[Product ID]:[Category]],3,)</f>
        <v>Office Supplies</v>
      </c>
      <c r="Q702" s="13">
        <f>VLOOKUP(Sales[[#This Row],[Product ID]],Products[[#Headers],[#Data],[Product ID]:[Unit Price]],4,FALSE)</f>
        <v>99.69</v>
      </c>
      <c r="R702" s="14">
        <f>VLOOKUP(Sales[[#This Row],[Product ID]],Products[[#Headers],[#Data]],5,FALSE)</f>
        <v>57</v>
      </c>
      <c r="S702" s="13">
        <f>Sales[[#This Row],[Quantity]]*Sales[[#This Row],[Unit Price]]</f>
        <v>6081.09</v>
      </c>
      <c r="T702" s="14">
        <f>Sales[[#This Row],[Quantity]]*Sales[[#This Row],[Unit Cost]]</f>
        <v>3477</v>
      </c>
      <c r="U702" s="13">
        <f>Sales[[#This Row],[Total Sales]]-Sales[[#This Row],[Total Cost]]</f>
        <v>2604.09</v>
      </c>
    </row>
    <row r="703" spans="1:21" x14ac:dyDescent="0.25">
      <c r="A703" t="s">
        <v>711</v>
      </c>
      <c r="B703" s="2">
        <v>44168</v>
      </c>
      <c r="C703" s="2" t="str">
        <f t="shared" si="20"/>
        <v>Thursday</v>
      </c>
      <c r="D703" s="2" t="str">
        <f t="shared" si="21"/>
        <v>December</v>
      </c>
      <c r="E703" s="3">
        <v>0.49058452010821718</v>
      </c>
      <c r="F703" t="s">
        <v>2129</v>
      </c>
      <c r="G703" t="s">
        <v>2341</v>
      </c>
      <c r="H703" t="s">
        <v>1010</v>
      </c>
      <c r="I703" s="1" t="s">
        <v>2534</v>
      </c>
      <c r="J703" s="1" t="s">
        <v>2510</v>
      </c>
      <c r="K703" s="1" t="s">
        <v>2448</v>
      </c>
      <c r="L703" s="1" t="s">
        <v>1012</v>
      </c>
      <c r="M703">
        <v>12294</v>
      </c>
      <c r="N703">
        <v>57</v>
      </c>
      <c r="O703" s="1" t="str">
        <f>VLOOKUP(Sales[[#This Row],[Product ID]],Products[[#Headers],[#Data],[Product ID]:[Product Name]],2,FALSE)</f>
        <v>Neuropogen Empibax</v>
      </c>
      <c r="P703" s="1" t="str">
        <f>VLOOKUP(Sales[[#This Row],[Product ID]],Products[[#Headers],[#Data],[Product ID]:[Category]],3,)</f>
        <v>Analgesics</v>
      </c>
      <c r="Q703" s="13">
        <f>VLOOKUP(Sales[[#This Row],[Product ID]],Products[[#Headers],[#Data],[Product ID]:[Unit Price]],4,FALSE)</f>
        <v>43.18</v>
      </c>
      <c r="R703" s="14">
        <f>VLOOKUP(Sales[[#This Row],[Product ID]],Products[[#Headers],[#Data]],5,FALSE)</f>
        <v>33</v>
      </c>
      <c r="S703" s="13">
        <f>Sales[[#This Row],[Quantity]]*Sales[[#This Row],[Unit Price]]</f>
        <v>2461.2599999999998</v>
      </c>
      <c r="T703" s="14">
        <f>Sales[[#This Row],[Quantity]]*Sales[[#This Row],[Unit Cost]]</f>
        <v>1881</v>
      </c>
      <c r="U703" s="13">
        <f>Sales[[#This Row],[Total Sales]]-Sales[[#This Row],[Total Cost]]</f>
        <v>580.25999999999976</v>
      </c>
    </row>
    <row r="704" spans="1:21" x14ac:dyDescent="0.25">
      <c r="A704" t="s">
        <v>712</v>
      </c>
      <c r="B704" s="2">
        <v>44183</v>
      </c>
      <c r="C704" s="2" t="str">
        <f t="shared" si="20"/>
        <v>Friday</v>
      </c>
      <c r="D704" s="2" t="str">
        <f t="shared" si="21"/>
        <v>December</v>
      </c>
      <c r="E704" s="3">
        <v>0.67202737797311984</v>
      </c>
      <c r="F704" t="s">
        <v>2205</v>
      </c>
      <c r="G704" t="s">
        <v>2417</v>
      </c>
      <c r="H704" t="s">
        <v>1010</v>
      </c>
      <c r="I704" s="1" t="s">
        <v>2535</v>
      </c>
      <c r="J704" s="1" t="s">
        <v>2536</v>
      </c>
      <c r="K704" s="1" t="s">
        <v>2448</v>
      </c>
      <c r="L704" s="1" t="s">
        <v>1012</v>
      </c>
      <c r="M704">
        <v>12786</v>
      </c>
      <c r="N704">
        <v>96</v>
      </c>
      <c r="O704" s="1" t="str">
        <f>VLOOKUP(Sales[[#This Row],[Product ID]],Products[[#Headers],[#Data],[Product ID]:[Product Name]],2,FALSE)</f>
        <v>Poly Designer Cover &amp; Back</v>
      </c>
      <c r="P704" s="1" t="str">
        <f>VLOOKUP(Sales[[#This Row],[Product ID]],Products[[#Headers],[#Data],[Product ID]:[Category]],3,)</f>
        <v>Office Supplies</v>
      </c>
      <c r="Q704" s="13">
        <f>VLOOKUP(Sales[[#This Row],[Product ID]],Products[[#Headers],[#Data],[Product ID]:[Unit Price]],4,FALSE)</f>
        <v>72.78</v>
      </c>
      <c r="R704" s="14">
        <f>VLOOKUP(Sales[[#This Row],[Product ID]],Products[[#Headers],[#Data]],5,FALSE)</f>
        <v>52</v>
      </c>
      <c r="S704" s="13">
        <f>Sales[[#This Row],[Quantity]]*Sales[[#This Row],[Unit Price]]</f>
        <v>6986.88</v>
      </c>
      <c r="T704" s="14">
        <f>Sales[[#This Row],[Quantity]]*Sales[[#This Row],[Unit Cost]]</f>
        <v>4992</v>
      </c>
      <c r="U704" s="13">
        <f>Sales[[#This Row],[Total Sales]]-Sales[[#This Row],[Total Cost]]</f>
        <v>1994.88</v>
      </c>
    </row>
    <row r="705" spans="1:21" x14ac:dyDescent="0.25">
      <c r="A705" t="s">
        <v>713</v>
      </c>
      <c r="B705" s="2">
        <v>44255</v>
      </c>
      <c r="C705" s="2" t="str">
        <f t="shared" si="20"/>
        <v>Sunday</v>
      </c>
      <c r="D705" s="2" t="str">
        <f t="shared" si="21"/>
        <v>February</v>
      </c>
      <c r="E705" s="3">
        <v>0.60963260642895889</v>
      </c>
      <c r="F705" t="s">
        <v>2129</v>
      </c>
      <c r="G705" t="s">
        <v>2341</v>
      </c>
      <c r="H705" t="s">
        <v>1011</v>
      </c>
      <c r="I705" s="1" t="s">
        <v>2466</v>
      </c>
      <c r="J705" s="1" t="s">
        <v>2467</v>
      </c>
      <c r="K705" s="1" t="s">
        <v>2448</v>
      </c>
      <c r="L705" s="1" t="s">
        <v>1012</v>
      </c>
      <c r="M705">
        <v>12326</v>
      </c>
      <c r="N705">
        <v>28</v>
      </c>
      <c r="O705" s="1" t="str">
        <f>VLOOKUP(Sales[[#This Row],[Product ID]],Products[[#Headers],[#Data],[Product ID]:[Product Name]],2,FALSE)</f>
        <v>Rositroban</v>
      </c>
      <c r="P705" s="1" t="str">
        <f>VLOOKUP(Sales[[#This Row],[Product ID]],Products[[#Headers],[#Data],[Product ID]:[Category]],3,)</f>
        <v>Mood Stabilizers</v>
      </c>
      <c r="Q705" s="13">
        <f>VLOOKUP(Sales[[#This Row],[Product ID]],Products[[#Headers],[#Data],[Product ID]:[Unit Price]],4,FALSE)</f>
        <v>87.8</v>
      </c>
      <c r="R705" s="14">
        <f>VLOOKUP(Sales[[#This Row],[Product ID]],Products[[#Headers],[#Data]],5,FALSE)</f>
        <v>78</v>
      </c>
      <c r="S705" s="13">
        <f>Sales[[#This Row],[Quantity]]*Sales[[#This Row],[Unit Price]]</f>
        <v>2458.4</v>
      </c>
      <c r="T705" s="14">
        <f>Sales[[#This Row],[Quantity]]*Sales[[#This Row],[Unit Cost]]</f>
        <v>2184</v>
      </c>
      <c r="U705" s="13">
        <f>Sales[[#This Row],[Total Sales]]-Sales[[#This Row],[Total Cost]]</f>
        <v>274.40000000000009</v>
      </c>
    </row>
    <row r="706" spans="1:21" x14ac:dyDescent="0.25">
      <c r="A706" t="s">
        <v>714</v>
      </c>
      <c r="B706" s="2">
        <v>44267</v>
      </c>
      <c r="C706" s="2" t="str">
        <f t="shared" ref="C706:C769" si="22">TEXT(B706,"DDDD")</f>
        <v>Friday</v>
      </c>
      <c r="D706" s="2" t="str">
        <f t="shared" ref="D706:D769" si="23">TEXT(B706,"MMMM")</f>
        <v>March</v>
      </c>
      <c r="E706" s="3">
        <v>0.83784626814526431</v>
      </c>
      <c r="F706" t="s">
        <v>2115</v>
      </c>
      <c r="G706" t="s">
        <v>2327</v>
      </c>
      <c r="H706" t="s">
        <v>1011</v>
      </c>
      <c r="I706" s="1" t="s">
        <v>2466</v>
      </c>
      <c r="J706" s="1" t="s">
        <v>2467</v>
      </c>
      <c r="K706" s="1" t="s">
        <v>2448</v>
      </c>
      <c r="L706" s="1" t="s">
        <v>1013</v>
      </c>
      <c r="M706">
        <v>12324</v>
      </c>
      <c r="N706">
        <v>13</v>
      </c>
      <c r="O706" s="1" t="str">
        <f>VLOOKUP(Sales[[#This Row],[Product ID]],Products[[#Headers],[#Data],[Product ID]:[Product Name]],2,FALSE)</f>
        <v>Ribabyclor</v>
      </c>
      <c r="P706" s="1" t="str">
        <f>VLOOKUP(Sales[[#This Row],[Product ID]],Products[[#Headers],[#Data],[Product ID]:[Category]],3,)</f>
        <v>Antiseptics</v>
      </c>
      <c r="Q706" s="13">
        <f>VLOOKUP(Sales[[#This Row],[Product ID]],Products[[#Headers],[#Data],[Product ID]:[Unit Price]],4,FALSE)</f>
        <v>77.040000000000006</v>
      </c>
      <c r="R706" s="14">
        <f>VLOOKUP(Sales[[#This Row],[Product ID]],Products[[#Headers],[#Data]],5,FALSE)</f>
        <v>50</v>
      </c>
      <c r="S706" s="13">
        <f>Sales[[#This Row],[Quantity]]*Sales[[#This Row],[Unit Price]]</f>
        <v>1001.5200000000001</v>
      </c>
      <c r="T706" s="14">
        <f>Sales[[#This Row],[Quantity]]*Sales[[#This Row],[Unit Cost]]</f>
        <v>650</v>
      </c>
      <c r="U706" s="13">
        <f>Sales[[#This Row],[Total Sales]]-Sales[[#This Row],[Total Cost]]</f>
        <v>351.5200000000001</v>
      </c>
    </row>
    <row r="707" spans="1:21" x14ac:dyDescent="0.25">
      <c r="A707" t="s">
        <v>715</v>
      </c>
      <c r="B707" s="2">
        <v>44132</v>
      </c>
      <c r="C707" s="2" t="str">
        <f t="shared" si="22"/>
        <v>Wednesday</v>
      </c>
      <c r="D707" s="2" t="str">
        <f t="shared" si="23"/>
        <v>October</v>
      </c>
      <c r="E707" s="3">
        <v>0.18607647730014465</v>
      </c>
      <c r="F707" t="s">
        <v>2133</v>
      </c>
      <c r="G707" t="s">
        <v>2345</v>
      </c>
      <c r="H707" t="s">
        <v>1010</v>
      </c>
      <c r="I707" s="1" t="s">
        <v>2466</v>
      </c>
      <c r="J707" s="1" t="s">
        <v>2467</v>
      </c>
      <c r="K707" s="1" t="s">
        <v>2448</v>
      </c>
      <c r="L707" s="1" t="s">
        <v>1012</v>
      </c>
      <c r="M707">
        <v>12851</v>
      </c>
      <c r="N707">
        <v>16</v>
      </c>
      <c r="O707" s="1" t="str">
        <f>VLOOKUP(Sales[[#This Row],[Product ID]],Products[[#Headers],[#Data],[Product ID]:[Product Name]],2,FALSE)</f>
        <v>LG Electronics Tone+ HBS-730 Bluetooth Headset</v>
      </c>
      <c r="P707" s="1" t="str">
        <f>VLOOKUP(Sales[[#This Row],[Product ID]],Products[[#Headers],[#Data],[Product ID]:[Category]],3,)</f>
        <v>Technology</v>
      </c>
      <c r="Q707" s="13">
        <f>VLOOKUP(Sales[[#This Row],[Product ID]],Products[[#Headers],[#Data],[Product ID]:[Unit Price]],4,FALSE)</f>
        <v>11.94</v>
      </c>
      <c r="R707" s="14">
        <f>VLOOKUP(Sales[[#This Row],[Product ID]],Products[[#Headers],[#Data]],5,FALSE)</f>
        <v>9</v>
      </c>
      <c r="S707" s="13">
        <f>Sales[[#This Row],[Quantity]]*Sales[[#This Row],[Unit Price]]</f>
        <v>191.04</v>
      </c>
      <c r="T707" s="14">
        <f>Sales[[#This Row],[Quantity]]*Sales[[#This Row],[Unit Cost]]</f>
        <v>144</v>
      </c>
      <c r="U707" s="13">
        <f>Sales[[#This Row],[Total Sales]]-Sales[[#This Row],[Total Cost]]</f>
        <v>47.039999999999992</v>
      </c>
    </row>
    <row r="708" spans="1:21" x14ac:dyDescent="0.25">
      <c r="A708" t="s">
        <v>716</v>
      </c>
      <c r="B708" s="2">
        <v>44172</v>
      </c>
      <c r="C708" s="2" t="str">
        <f t="shared" si="22"/>
        <v>Monday</v>
      </c>
      <c r="D708" s="2" t="str">
        <f t="shared" si="23"/>
        <v>December</v>
      </c>
      <c r="E708" s="3">
        <v>3.0756763923072139E-3</v>
      </c>
      <c r="F708" t="s">
        <v>2080</v>
      </c>
      <c r="G708" t="s">
        <v>2292</v>
      </c>
      <c r="H708" t="s">
        <v>1011</v>
      </c>
      <c r="I708" s="1" t="s">
        <v>2537</v>
      </c>
      <c r="J708" s="1" t="s">
        <v>2537</v>
      </c>
      <c r="K708" s="1" t="s">
        <v>2538</v>
      </c>
      <c r="L708" s="1" t="s">
        <v>1012</v>
      </c>
      <c r="M708">
        <v>12647</v>
      </c>
      <c r="N708">
        <v>97</v>
      </c>
      <c r="O708" s="1" t="str">
        <f>VLOOKUP(Sales[[#This Row],[Product ID]],Products[[#Headers],[#Data],[Product ID]:[Product Name]],2,FALSE)</f>
        <v>Tennsco Stur-D-Stor Boltless Shelving, 5 Shelves, 24" Deep, Sand</v>
      </c>
      <c r="P708" s="1" t="str">
        <f>VLOOKUP(Sales[[#This Row],[Product ID]],Products[[#Headers],[#Data],[Product ID]:[Category]],3,)</f>
        <v>Office Supplies</v>
      </c>
      <c r="Q708" s="13">
        <f>VLOOKUP(Sales[[#This Row],[Product ID]],Products[[#Headers],[#Data],[Product ID]:[Unit Price]],4,FALSE)</f>
        <v>99.55</v>
      </c>
      <c r="R708" s="14">
        <f>VLOOKUP(Sales[[#This Row],[Product ID]],Products[[#Headers],[#Data]],5,FALSE)</f>
        <v>79</v>
      </c>
      <c r="S708" s="13">
        <f>Sales[[#This Row],[Quantity]]*Sales[[#This Row],[Unit Price]]</f>
        <v>9656.35</v>
      </c>
      <c r="T708" s="14">
        <f>Sales[[#This Row],[Quantity]]*Sales[[#This Row],[Unit Cost]]</f>
        <v>7663</v>
      </c>
      <c r="U708" s="13">
        <f>Sales[[#This Row],[Total Sales]]-Sales[[#This Row],[Total Cost]]</f>
        <v>1993.3500000000004</v>
      </c>
    </row>
    <row r="709" spans="1:21" x14ac:dyDescent="0.25">
      <c r="A709" t="s">
        <v>717</v>
      </c>
      <c r="B709" s="2">
        <v>44339</v>
      </c>
      <c r="C709" s="2" t="str">
        <f t="shared" si="22"/>
        <v>Sunday</v>
      </c>
      <c r="D709" s="2" t="str">
        <f t="shared" si="23"/>
        <v>May</v>
      </c>
      <c r="E709" s="3">
        <v>0.2686851614612753</v>
      </c>
      <c r="F709" t="s">
        <v>2138</v>
      </c>
      <c r="G709" t="s">
        <v>2350</v>
      </c>
      <c r="H709" t="s">
        <v>1011</v>
      </c>
      <c r="I709" s="1" t="s">
        <v>2539</v>
      </c>
      <c r="J709" s="1" t="s">
        <v>2539</v>
      </c>
      <c r="K709" s="1" t="s">
        <v>2538</v>
      </c>
      <c r="L709" s="1" t="s">
        <v>1012</v>
      </c>
      <c r="M709">
        <v>12433</v>
      </c>
      <c r="N709">
        <v>47</v>
      </c>
      <c r="O709" s="1" t="str">
        <f>VLOOKUP(Sales[[#This Row],[Product ID]],Products[[#Headers],[#Data],[Product ID]:[Product Name]],2,FALSE)</f>
        <v>Prang Dustless Chalk Sticks</v>
      </c>
      <c r="P709" s="1" t="str">
        <f>VLOOKUP(Sales[[#This Row],[Product ID]],Products[[#Headers],[#Data],[Product ID]:[Category]],3,)</f>
        <v>Office Supplies</v>
      </c>
      <c r="Q709" s="13">
        <f>VLOOKUP(Sales[[#This Row],[Product ID]],Products[[#Headers],[#Data],[Product ID]:[Unit Price]],4,FALSE)</f>
        <v>88.61</v>
      </c>
      <c r="R709" s="14">
        <f>VLOOKUP(Sales[[#This Row],[Product ID]],Products[[#Headers],[#Data]],5,FALSE)</f>
        <v>55</v>
      </c>
      <c r="S709" s="13">
        <f>Sales[[#This Row],[Quantity]]*Sales[[#This Row],[Unit Price]]</f>
        <v>4164.67</v>
      </c>
      <c r="T709" s="14">
        <f>Sales[[#This Row],[Quantity]]*Sales[[#This Row],[Unit Cost]]</f>
        <v>2585</v>
      </c>
      <c r="U709" s="13">
        <f>Sales[[#This Row],[Total Sales]]-Sales[[#This Row],[Total Cost]]</f>
        <v>1579.67</v>
      </c>
    </row>
    <row r="710" spans="1:21" x14ac:dyDescent="0.25">
      <c r="A710" t="s">
        <v>718</v>
      </c>
      <c r="B710" s="2">
        <v>44199</v>
      </c>
      <c r="C710" s="2" t="str">
        <f t="shared" si="22"/>
        <v>Sunday</v>
      </c>
      <c r="D710" s="2" t="str">
        <f t="shared" si="23"/>
        <v>January</v>
      </c>
      <c r="E710" s="3">
        <v>0.86722444095642237</v>
      </c>
      <c r="F710" t="s">
        <v>2162</v>
      </c>
      <c r="G710" t="s">
        <v>2374</v>
      </c>
      <c r="H710" t="s">
        <v>1011</v>
      </c>
      <c r="I710" s="1" t="s">
        <v>2540</v>
      </c>
      <c r="J710" s="1" t="s">
        <v>2540</v>
      </c>
      <c r="K710" s="1" t="s">
        <v>2538</v>
      </c>
      <c r="L710" s="1" t="s">
        <v>1012</v>
      </c>
      <c r="M710">
        <v>12941</v>
      </c>
      <c r="N710">
        <v>20</v>
      </c>
      <c r="O710" s="1" t="str">
        <f>VLOOKUP(Sales[[#This Row],[Product ID]],Products[[#Headers],[#Data],[Product ID]:[Product Name]],2,FALSE)</f>
        <v>Verbatim 25 GB 6x Blu-ray Single Layer Recordable Disc, 10/Pack</v>
      </c>
      <c r="P710" s="1" t="str">
        <f>VLOOKUP(Sales[[#This Row],[Product ID]],Products[[#Headers],[#Data],[Product ID]:[Category]],3,)</f>
        <v>Technology</v>
      </c>
      <c r="Q710" s="13">
        <f>VLOOKUP(Sales[[#This Row],[Product ID]],Products[[#Headers],[#Data],[Product ID]:[Unit Price]],4,FALSE)</f>
        <v>50.23</v>
      </c>
      <c r="R710" s="14">
        <f>VLOOKUP(Sales[[#This Row],[Product ID]],Products[[#Headers],[#Data]],5,FALSE)</f>
        <v>43</v>
      </c>
      <c r="S710" s="13">
        <f>Sales[[#This Row],[Quantity]]*Sales[[#This Row],[Unit Price]]</f>
        <v>1004.5999999999999</v>
      </c>
      <c r="T710" s="14">
        <f>Sales[[#This Row],[Quantity]]*Sales[[#This Row],[Unit Cost]]</f>
        <v>860</v>
      </c>
      <c r="U710" s="13">
        <f>Sales[[#This Row],[Total Sales]]-Sales[[#This Row],[Total Cost]]</f>
        <v>144.59999999999991</v>
      </c>
    </row>
    <row r="711" spans="1:21" x14ac:dyDescent="0.25">
      <c r="A711" t="s">
        <v>719</v>
      </c>
      <c r="B711" s="2">
        <v>44124</v>
      </c>
      <c r="C711" s="2" t="str">
        <f t="shared" si="22"/>
        <v>Tuesday</v>
      </c>
      <c r="D711" s="2" t="str">
        <f t="shared" si="23"/>
        <v>October</v>
      </c>
      <c r="E711" s="3">
        <v>3.2136228777960851E-2</v>
      </c>
      <c r="F711" t="s">
        <v>2224</v>
      </c>
      <c r="G711" t="s">
        <v>2436</v>
      </c>
      <c r="H711" t="s">
        <v>1011</v>
      </c>
      <c r="I711" s="1" t="s">
        <v>2541</v>
      </c>
      <c r="J711" s="1" t="s">
        <v>2541</v>
      </c>
      <c r="K711" s="1" t="s">
        <v>2538</v>
      </c>
      <c r="L711" s="1" t="s">
        <v>1012</v>
      </c>
      <c r="M711">
        <v>13121</v>
      </c>
      <c r="N711">
        <v>86</v>
      </c>
      <c r="O711" s="1" t="str">
        <f>VLOOKUP(Sales[[#This Row],[Product ID]],Products[[#Headers],[#Data],[Product ID]:[Product Name]],2,FALSE)</f>
        <v>Office Impressions Heavy Duty Welded Shelving &amp; Multimedia Storage Drawers</v>
      </c>
      <c r="P711" s="1" t="str">
        <f>VLOOKUP(Sales[[#This Row],[Product ID]],Products[[#Headers],[#Data],[Product ID]:[Category]],3,)</f>
        <v>Office Supplies</v>
      </c>
      <c r="Q711" s="13">
        <f>VLOOKUP(Sales[[#This Row],[Product ID]],Products[[#Headers],[#Data],[Product ID]:[Unit Price]],4,FALSE)</f>
        <v>62</v>
      </c>
      <c r="R711" s="14">
        <f>VLOOKUP(Sales[[#This Row],[Product ID]],Products[[#Headers],[#Data]],5,FALSE)</f>
        <v>55</v>
      </c>
      <c r="S711" s="13">
        <f>Sales[[#This Row],[Quantity]]*Sales[[#This Row],[Unit Price]]</f>
        <v>5332</v>
      </c>
      <c r="T711" s="14">
        <f>Sales[[#This Row],[Quantity]]*Sales[[#This Row],[Unit Cost]]</f>
        <v>4730</v>
      </c>
      <c r="U711" s="13">
        <f>Sales[[#This Row],[Total Sales]]-Sales[[#This Row],[Total Cost]]</f>
        <v>602</v>
      </c>
    </row>
    <row r="712" spans="1:21" x14ac:dyDescent="0.25">
      <c r="A712" t="s">
        <v>720</v>
      </c>
      <c r="B712" s="2">
        <v>44005</v>
      </c>
      <c r="C712" s="2" t="str">
        <f t="shared" si="22"/>
        <v>Tuesday</v>
      </c>
      <c r="D712" s="2" t="str">
        <f t="shared" si="23"/>
        <v>June</v>
      </c>
      <c r="E712" s="3">
        <v>0.25954386724926282</v>
      </c>
      <c r="F712" t="s">
        <v>2041</v>
      </c>
      <c r="G712" t="s">
        <v>2253</v>
      </c>
      <c r="H712" t="s">
        <v>1010</v>
      </c>
      <c r="I712" s="1" t="s">
        <v>2542</v>
      </c>
      <c r="J712" s="1" t="s">
        <v>2542</v>
      </c>
      <c r="K712" s="1" t="s">
        <v>2538</v>
      </c>
      <c r="L712" s="1" t="s">
        <v>1012</v>
      </c>
      <c r="M712">
        <v>13066</v>
      </c>
      <c r="N712">
        <v>82</v>
      </c>
      <c r="O712" s="1" t="str">
        <f>VLOOKUP(Sales[[#This Row],[Product ID]],Products[[#Headers],[#Data],[Product ID]:[Product Name]],2,FALSE)</f>
        <v>GBC Ibimaster 500 Manual ProClick Binding System</v>
      </c>
      <c r="P712" s="1" t="str">
        <f>VLOOKUP(Sales[[#This Row],[Product ID]],Products[[#Headers],[#Data],[Product ID]:[Category]],3,)</f>
        <v>Office Supplies</v>
      </c>
      <c r="Q712" s="13">
        <f>VLOOKUP(Sales[[#This Row],[Product ID]],Products[[#Headers],[#Data],[Product ID]:[Unit Price]],4,FALSE)</f>
        <v>74.44</v>
      </c>
      <c r="R712" s="14">
        <f>VLOOKUP(Sales[[#This Row],[Product ID]],Products[[#Headers],[#Data]],5,FALSE)</f>
        <v>57</v>
      </c>
      <c r="S712" s="13">
        <f>Sales[[#This Row],[Quantity]]*Sales[[#This Row],[Unit Price]]</f>
        <v>6104.08</v>
      </c>
      <c r="T712" s="14">
        <f>Sales[[#This Row],[Quantity]]*Sales[[#This Row],[Unit Cost]]</f>
        <v>4674</v>
      </c>
      <c r="U712" s="13">
        <f>Sales[[#This Row],[Total Sales]]-Sales[[#This Row],[Total Cost]]</f>
        <v>1430.08</v>
      </c>
    </row>
    <row r="713" spans="1:21" x14ac:dyDescent="0.25">
      <c r="A713" t="s">
        <v>721</v>
      </c>
      <c r="B713" s="2">
        <v>44197</v>
      </c>
      <c r="C713" s="2" t="str">
        <f t="shared" si="22"/>
        <v>Friday</v>
      </c>
      <c r="D713" s="2" t="str">
        <f t="shared" si="23"/>
        <v>January</v>
      </c>
      <c r="E713" s="3">
        <v>0.52764694906090148</v>
      </c>
      <c r="F713" t="s">
        <v>2140</v>
      </c>
      <c r="G713" t="s">
        <v>2352</v>
      </c>
      <c r="H713" t="s">
        <v>1010</v>
      </c>
      <c r="I713" s="1" t="s">
        <v>2543</v>
      </c>
      <c r="J713" s="1" t="s">
        <v>2543</v>
      </c>
      <c r="K713" s="1" t="s">
        <v>2538</v>
      </c>
      <c r="L713" s="1" t="s">
        <v>1013</v>
      </c>
      <c r="M713">
        <v>12859</v>
      </c>
      <c r="N713">
        <v>34</v>
      </c>
      <c r="O713" s="1" t="str">
        <f>VLOOKUP(Sales[[#This Row],[Product ID]],Products[[#Headers],[#Data],[Product ID]:[Product Name]],2,FALSE)</f>
        <v>Advantus T-Pin Paper Clips</v>
      </c>
      <c r="P713" s="1" t="str">
        <f>VLOOKUP(Sales[[#This Row],[Product ID]],Products[[#Headers],[#Data],[Product ID]:[Category]],3,)</f>
        <v>Office Supplies</v>
      </c>
      <c r="Q713" s="13">
        <f>VLOOKUP(Sales[[#This Row],[Product ID]],Products[[#Headers],[#Data],[Product ID]:[Unit Price]],4,FALSE)</f>
        <v>28.5</v>
      </c>
      <c r="R713" s="14">
        <f>VLOOKUP(Sales[[#This Row],[Product ID]],Products[[#Headers],[#Data]],5,FALSE)</f>
        <v>7</v>
      </c>
      <c r="S713" s="13">
        <f>Sales[[#This Row],[Quantity]]*Sales[[#This Row],[Unit Price]]</f>
        <v>969</v>
      </c>
      <c r="T713" s="14">
        <f>Sales[[#This Row],[Quantity]]*Sales[[#This Row],[Unit Cost]]</f>
        <v>238</v>
      </c>
      <c r="U713" s="13">
        <f>Sales[[#This Row],[Total Sales]]-Sales[[#This Row],[Total Cost]]</f>
        <v>731</v>
      </c>
    </row>
    <row r="714" spans="1:21" x14ac:dyDescent="0.25">
      <c r="A714" t="s">
        <v>722</v>
      </c>
      <c r="B714" s="2">
        <v>44210</v>
      </c>
      <c r="C714" s="2" t="str">
        <f t="shared" si="22"/>
        <v>Thursday</v>
      </c>
      <c r="D714" s="2" t="str">
        <f t="shared" si="23"/>
        <v>January</v>
      </c>
      <c r="E714" s="3">
        <v>0.4939163249425933</v>
      </c>
      <c r="F714" t="s">
        <v>2083</v>
      </c>
      <c r="G714" t="s">
        <v>2295</v>
      </c>
      <c r="H714" t="s">
        <v>1010</v>
      </c>
      <c r="I714" s="1" t="s">
        <v>2542</v>
      </c>
      <c r="J714" s="1" t="s">
        <v>2542</v>
      </c>
      <c r="K714" s="1" t="s">
        <v>2538</v>
      </c>
      <c r="L714" s="1" t="s">
        <v>1013</v>
      </c>
      <c r="M714">
        <v>12691</v>
      </c>
      <c r="N714">
        <v>75</v>
      </c>
      <c r="O714" s="1" t="str">
        <f>VLOOKUP(Sales[[#This Row],[Product ID]],Products[[#Headers],[#Data],[Product ID]:[Product Name]],2,FALSE)</f>
        <v>Sauder Barrister Bookcases</v>
      </c>
      <c r="P714" s="1" t="str">
        <f>VLOOKUP(Sales[[#This Row],[Product ID]],Products[[#Headers],[#Data],[Product ID]:[Category]],3,)</f>
        <v>Furniture</v>
      </c>
      <c r="Q714" s="13">
        <f>VLOOKUP(Sales[[#This Row],[Product ID]],Products[[#Headers],[#Data],[Product ID]:[Unit Price]],4,FALSE)</f>
        <v>98.52</v>
      </c>
      <c r="R714" s="14">
        <f>VLOOKUP(Sales[[#This Row],[Product ID]],Products[[#Headers],[#Data]],5,FALSE)</f>
        <v>63</v>
      </c>
      <c r="S714" s="13">
        <f>Sales[[#This Row],[Quantity]]*Sales[[#This Row],[Unit Price]]</f>
        <v>7389</v>
      </c>
      <c r="T714" s="14">
        <f>Sales[[#This Row],[Quantity]]*Sales[[#This Row],[Unit Cost]]</f>
        <v>4725</v>
      </c>
      <c r="U714" s="13">
        <f>Sales[[#This Row],[Total Sales]]-Sales[[#This Row],[Total Cost]]</f>
        <v>2664</v>
      </c>
    </row>
    <row r="715" spans="1:21" x14ac:dyDescent="0.25">
      <c r="A715" t="s">
        <v>723</v>
      </c>
      <c r="B715" s="2">
        <v>44138</v>
      </c>
      <c r="C715" s="2" t="str">
        <f t="shared" si="22"/>
        <v>Tuesday</v>
      </c>
      <c r="D715" s="2" t="str">
        <f t="shared" si="23"/>
        <v>November</v>
      </c>
      <c r="E715" s="3">
        <v>0.28532038169046847</v>
      </c>
      <c r="F715" t="s">
        <v>2224</v>
      </c>
      <c r="G715" t="s">
        <v>2436</v>
      </c>
      <c r="H715" t="s">
        <v>1010</v>
      </c>
      <c r="I715" s="1" t="s">
        <v>2540</v>
      </c>
      <c r="J715" s="1" t="s">
        <v>2540</v>
      </c>
      <c r="K715" s="1" t="s">
        <v>2538</v>
      </c>
      <c r="L715" s="1" t="s">
        <v>1013</v>
      </c>
      <c r="M715">
        <v>12958</v>
      </c>
      <c r="N715">
        <v>43</v>
      </c>
      <c r="O715" s="1" t="str">
        <f>VLOOKUP(Sales[[#This Row],[Product ID]],Products[[#Headers],[#Data],[Product ID]:[Product Name]],2,FALSE)</f>
        <v>Laminate Occasional Tables</v>
      </c>
      <c r="P715" s="1" t="str">
        <f>VLOOKUP(Sales[[#This Row],[Product ID]],Products[[#Headers],[#Data],[Product ID]:[Category]],3,)</f>
        <v>Furniture</v>
      </c>
      <c r="Q715" s="13">
        <f>VLOOKUP(Sales[[#This Row],[Product ID]],Products[[#Headers],[#Data],[Product ID]:[Unit Price]],4,FALSE)</f>
        <v>60.08</v>
      </c>
      <c r="R715" s="14">
        <f>VLOOKUP(Sales[[#This Row],[Product ID]],Products[[#Headers],[#Data]],5,FALSE)</f>
        <v>54</v>
      </c>
      <c r="S715" s="13">
        <f>Sales[[#This Row],[Quantity]]*Sales[[#This Row],[Unit Price]]</f>
        <v>2583.44</v>
      </c>
      <c r="T715" s="14">
        <f>Sales[[#This Row],[Quantity]]*Sales[[#This Row],[Unit Cost]]</f>
        <v>2322</v>
      </c>
      <c r="U715" s="13">
        <f>Sales[[#This Row],[Total Sales]]-Sales[[#This Row],[Total Cost]]</f>
        <v>261.44000000000005</v>
      </c>
    </row>
    <row r="716" spans="1:21" x14ac:dyDescent="0.25">
      <c r="A716" t="s">
        <v>724</v>
      </c>
      <c r="B716" s="2">
        <v>44217</v>
      </c>
      <c r="C716" s="2" t="str">
        <f t="shared" si="22"/>
        <v>Thursday</v>
      </c>
      <c r="D716" s="2" t="str">
        <f t="shared" si="23"/>
        <v>January</v>
      </c>
      <c r="E716" s="3">
        <v>0.53081528797703015</v>
      </c>
      <c r="F716" t="s">
        <v>2095</v>
      </c>
      <c r="G716" t="s">
        <v>2307</v>
      </c>
      <c r="H716" t="s">
        <v>1011</v>
      </c>
      <c r="I716" s="1" t="s">
        <v>2544</v>
      </c>
      <c r="J716" s="1" t="s">
        <v>2544</v>
      </c>
      <c r="K716" s="1" t="s">
        <v>2538</v>
      </c>
      <c r="L716" s="1" t="s">
        <v>1013</v>
      </c>
      <c r="M716">
        <v>12685</v>
      </c>
      <c r="N716">
        <v>49</v>
      </c>
      <c r="O716" s="1" t="str">
        <f>VLOOKUP(Sales[[#This Row],[Product ID]],Products[[#Headers],[#Data],[Product ID]:[Product Name]],2,FALSE)</f>
        <v>Newell 314</v>
      </c>
      <c r="P716" s="1" t="str">
        <f>VLOOKUP(Sales[[#This Row],[Product ID]],Products[[#Headers],[#Data],[Product ID]:[Category]],3,)</f>
        <v>Office Supplies</v>
      </c>
      <c r="Q716" s="13">
        <f>VLOOKUP(Sales[[#This Row],[Product ID]],Products[[#Headers],[#Data],[Product ID]:[Unit Price]],4,FALSE)</f>
        <v>54.31</v>
      </c>
      <c r="R716" s="14">
        <f>VLOOKUP(Sales[[#This Row],[Product ID]],Products[[#Headers],[#Data]],5,FALSE)</f>
        <v>42</v>
      </c>
      <c r="S716" s="13">
        <f>Sales[[#This Row],[Quantity]]*Sales[[#This Row],[Unit Price]]</f>
        <v>2661.19</v>
      </c>
      <c r="T716" s="14">
        <f>Sales[[#This Row],[Quantity]]*Sales[[#This Row],[Unit Cost]]</f>
        <v>2058</v>
      </c>
      <c r="U716" s="13">
        <f>Sales[[#This Row],[Total Sales]]-Sales[[#This Row],[Total Cost]]</f>
        <v>603.19000000000005</v>
      </c>
    </row>
    <row r="717" spans="1:21" x14ac:dyDescent="0.25">
      <c r="A717" t="s">
        <v>725</v>
      </c>
      <c r="B717" s="2">
        <v>44255</v>
      </c>
      <c r="C717" s="2" t="str">
        <f t="shared" si="22"/>
        <v>Sunday</v>
      </c>
      <c r="D717" s="2" t="str">
        <f t="shared" si="23"/>
        <v>February</v>
      </c>
      <c r="E717" s="3">
        <v>0.58069512773125798</v>
      </c>
      <c r="F717" t="s">
        <v>2028</v>
      </c>
      <c r="G717" t="s">
        <v>2240</v>
      </c>
      <c r="H717" t="s">
        <v>1010</v>
      </c>
      <c r="I717" s="1" t="s">
        <v>2537</v>
      </c>
      <c r="J717" s="1" t="s">
        <v>2537</v>
      </c>
      <c r="K717" s="1" t="s">
        <v>2538</v>
      </c>
      <c r="L717" s="1" t="s">
        <v>1013</v>
      </c>
      <c r="M717">
        <v>12690</v>
      </c>
      <c r="N717">
        <v>32</v>
      </c>
      <c r="O717" s="1" t="str">
        <f>VLOOKUP(Sales[[#This Row],[Product ID]],Products[[#Headers],[#Data],[Product ID]:[Product Name]],2,FALSE)</f>
        <v>GBC DocuBind P400 Electric Binding System</v>
      </c>
      <c r="P717" s="1" t="str">
        <f>VLOOKUP(Sales[[#This Row],[Product ID]],Products[[#Headers],[#Data],[Product ID]:[Category]],3,)</f>
        <v>Office Supplies</v>
      </c>
      <c r="Q717" s="13">
        <f>VLOOKUP(Sales[[#This Row],[Product ID]],Products[[#Headers],[#Data],[Product ID]:[Unit Price]],4,FALSE)</f>
        <v>72.040000000000006</v>
      </c>
      <c r="R717" s="14">
        <f>VLOOKUP(Sales[[#This Row],[Product ID]],Products[[#Headers],[#Data]],5,FALSE)</f>
        <v>55</v>
      </c>
      <c r="S717" s="13">
        <f>Sales[[#This Row],[Quantity]]*Sales[[#This Row],[Unit Price]]</f>
        <v>2305.2800000000002</v>
      </c>
      <c r="T717" s="14">
        <f>Sales[[#This Row],[Quantity]]*Sales[[#This Row],[Unit Cost]]</f>
        <v>1760</v>
      </c>
      <c r="U717" s="13">
        <f>Sales[[#This Row],[Total Sales]]-Sales[[#This Row],[Total Cost]]</f>
        <v>545.2800000000002</v>
      </c>
    </row>
    <row r="718" spans="1:21" x14ac:dyDescent="0.25">
      <c r="A718" t="s">
        <v>726</v>
      </c>
      <c r="B718" s="2">
        <v>44079</v>
      </c>
      <c r="C718" s="2" t="str">
        <f t="shared" si="22"/>
        <v>Saturday</v>
      </c>
      <c r="D718" s="2" t="str">
        <f t="shared" si="23"/>
        <v>September</v>
      </c>
      <c r="E718" s="3">
        <v>0.34774386278942926</v>
      </c>
      <c r="F718" t="s">
        <v>2145</v>
      </c>
      <c r="G718" t="s">
        <v>2357</v>
      </c>
      <c r="H718" t="s">
        <v>1010</v>
      </c>
      <c r="I718" s="1" t="s">
        <v>2545</v>
      </c>
      <c r="J718" s="1" t="s">
        <v>2545</v>
      </c>
      <c r="K718" s="1" t="s">
        <v>2538</v>
      </c>
      <c r="L718" s="1" t="s">
        <v>1013</v>
      </c>
      <c r="M718">
        <v>12591</v>
      </c>
      <c r="N718">
        <v>35</v>
      </c>
      <c r="O718" s="1" t="str">
        <f>VLOOKUP(Sales[[#This Row],[Product ID]],Products[[#Headers],[#Data],[Product ID]:[Product Name]],2,FALSE)</f>
        <v>Tenex Contemporary Contur Chairmats for Low and Medium Pile Carpet, Computer, 39" x 49"</v>
      </c>
      <c r="P718" s="1" t="str">
        <f>VLOOKUP(Sales[[#This Row],[Product ID]],Products[[#Headers],[#Data],[Product ID]:[Category]],3,)</f>
        <v>Furniture</v>
      </c>
      <c r="Q718" s="13">
        <f>VLOOKUP(Sales[[#This Row],[Product ID]],Products[[#Headers],[#Data],[Product ID]:[Unit Price]],4,FALSE)</f>
        <v>79.39</v>
      </c>
      <c r="R718" s="14">
        <f>VLOOKUP(Sales[[#This Row],[Product ID]],Products[[#Headers],[#Data]],5,FALSE)</f>
        <v>63</v>
      </c>
      <c r="S718" s="13">
        <f>Sales[[#This Row],[Quantity]]*Sales[[#This Row],[Unit Price]]</f>
        <v>2778.65</v>
      </c>
      <c r="T718" s="14">
        <f>Sales[[#This Row],[Quantity]]*Sales[[#This Row],[Unit Cost]]</f>
        <v>2205</v>
      </c>
      <c r="U718" s="13">
        <f>Sales[[#This Row],[Total Sales]]-Sales[[#This Row],[Total Cost]]</f>
        <v>573.65000000000009</v>
      </c>
    </row>
    <row r="719" spans="1:21" x14ac:dyDescent="0.25">
      <c r="A719" t="s">
        <v>727</v>
      </c>
      <c r="B719" s="2">
        <v>44141</v>
      </c>
      <c r="C719" s="2" t="str">
        <f t="shared" si="22"/>
        <v>Friday</v>
      </c>
      <c r="D719" s="2" t="str">
        <f t="shared" si="23"/>
        <v>November</v>
      </c>
      <c r="E719" s="3">
        <v>0.42851758636637283</v>
      </c>
      <c r="F719" t="s">
        <v>2042</v>
      </c>
      <c r="G719" t="s">
        <v>2254</v>
      </c>
      <c r="H719" t="s">
        <v>1010</v>
      </c>
      <c r="I719" s="1" t="s">
        <v>2546</v>
      </c>
      <c r="J719" s="1" t="s">
        <v>2546</v>
      </c>
      <c r="K719" s="1" t="s">
        <v>2538</v>
      </c>
      <c r="L719" s="1" t="s">
        <v>1012</v>
      </c>
      <c r="M719">
        <v>12472</v>
      </c>
      <c r="N719">
        <v>63</v>
      </c>
      <c r="O719" s="1" t="str">
        <f>VLOOKUP(Sales[[#This Row],[Product ID]],Products[[#Headers],[#Data],[Product ID]:[Product Name]],2,FALSE)</f>
        <v>Avery Hidden Tab Dividers for Binding Systems</v>
      </c>
      <c r="P719" s="1" t="str">
        <f>VLOOKUP(Sales[[#This Row],[Product ID]],Products[[#Headers],[#Data],[Product ID]:[Category]],3,)</f>
        <v>Office Supplies</v>
      </c>
      <c r="Q719" s="13">
        <f>VLOOKUP(Sales[[#This Row],[Product ID]],Products[[#Headers],[#Data],[Product ID]:[Unit Price]],4,FALSE)</f>
        <v>47.65</v>
      </c>
      <c r="R719" s="14">
        <f>VLOOKUP(Sales[[#This Row],[Product ID]],Products[[#Headers],[#Data]],5,FALSE)</f>
        <v>21</v>
      </c>
      <c r="S719" s="13">
        <f>Sales[[#This Row],[Quantity]]*Sales[[#This Row],[Unit Price]]</f>
        <v>3001.95</v>
      </c>
      <c r="T719" s="14">
        <f>Sales[[#This Row],[Quantity]]*Sales[[#This Row],[Unit Cost]]</f>
        <v>1323</v>
      </c>
      <c r="U719" s="13">
        <f>Sales[[#This Row],[Total Sales]]-Sales[[#This Row],[Total Cost]]</f>
        <v>1678.9499999999998</v>
      </c>
    </row>
    <row r="720" spans="1:21" x14ac:dyDescent="0.25">
      <c r="A720" t="s">
        <v>728</v>
      </c>
      <c r="B720" s="2">
        <v>44033</v>
      </c>
      <c r="C720" s="2" t="str">
        <f t="shared" si="22"/>
        <v>Tuesday</v>
      </c>
      <c r="D720" s="2" t="str">
        <f t="shared" si="23"/>
        <v>July</v>
      </c>
      <c r="E720" s="3">
        <v>0.29840343660725199</v>
      </c>
      <c r="F720" t="s">
        <v>2225</v>
      </c>
      <c r="G720" t="s">
        <v>2437</v>
      </c>
      <c r="H720" t="s">
        <v>1011</v>
      </c>
      <c r="I720" s="1" t="s">
        <v>2545</v>
      </c>
      <c r="J720" s="1" t="s">
        <v>2545</v>
      </c>
      <c r="K720" s="1" t="s">
        <v>2538</v>
      </c>
      <c r="L720" s="1" t="s">
        <v>1012</v>
      </c>
      <c r="M720">
        <v>13029</v>
      </c>
      <c r="N720">
        <v>60</v>
      </c>
      <c r="O720" s="1" t="str">
        <f>VLOOKUP(Sales[[#This Row],[Product ID]],Products[[#Headers],[#Data],[Product ID]:[Product Name]],2,FALSE)</f>
        <v>GBC Recycled Grain Textured Covers</v>
      </c>
      <c r="P720" s="1" t="str">
        <f>VLOOKUP(Sales[[#This Row],[Product ID]],Products[[#Headers],[#Data],[Product ID]:[Category]],3,)</f>
        <v>Office Supplies</v>
      </c>
      <c r="Q720" s="13">
        <f>VLOOKUP(Sales[[#This Row],[Product ID]],Products[[#Headers],[#Data],[Product ID]:[Unit Price]],4,FALSE)</f>
        <v>99.16</v>
      </c>
      <c r="R720" s="14">
        <f>VLOOKUP(Sales[[#This Row],[Product ID]],Products[[#Headers],[#Data]],5,FALSE)</f>
        <v>55</v>
      </c>
      <c r="S720" s="13">
        <f>Sales[[#This Row],[Quantity]]*Sales[[#This Row],[Unit Price]]</f>
        <v>5949.5999999999995</v>
      </c>
      <c r="T720" s="14">
        <f>Sales[[#This Row],[Quantity]]*Sales[[#This Row],[Unit Cost]]</f>
        <v>3300</v>
      </c>
      <c r="U720" s="13">
        <f>Sales[[#This Row],[Total Sales]]-Sales[[#This Row],[Total Cost]]</f>
        <v>2649.5999999999995</v>
      </c>
    </row>
    <row r="721" spans="1:21" x14ac:dyDescent="0.25">
      <c r="A721" t="s">
        <v>729</v>
      </c>
      <c r="B721" s="2">
        <v>44296</v>
      </c>
      <c r="C721" s="2" t="str">
        <f t="shared" si="22"/>
        <v>Saturday</v>
      </c>
      <c r="D721" s="2" t="str">
        <f t="shared" si="23"/>
        <v>April</v>
      </c>
      <c r="E721" s="3">
        <v>0.72990097625584838</v>
      </c>
      <c r="F721" t="s">
        <v>2147</v>
      </c>
      <c r="G721" t="s">
        <v>2359</v>
      </c>
      <c r="H721" t="s">
        <v>1010</v>
      </c>
      <c r="I721" s="1" t="s">
        <v>2545</v>
      </c>
      <c r="J721" s="1" t="s">
        <v>2545</v>
      </c>
      <c r="K721" s="1" t="s">
        <v>2538</v>
      </c>
      <c r="L721" s="1" t="s">
        <v>1012</v>
      </c>
      <c r="M721">
        <v>12376</v>
      </c>
      <c r="N721">
        <v>31</v>
      </c>
      <c r="O721" s="1" t="str">
        <f>VLOOKUP(Sales[[#This Row],[Product ID]],Products[[#Headers],[#Data],[Product ID]:[Product Name]],2,FALSE)</f>
        <v>Self-Adhesive Address Labels for Typewriters by Universal</v>
      </c>
      <c r="P721" s="1" t="str">
        <f>VLOOKUP(Sales[[#This Row],[Product ID]],Products[[#Headers],[#Data],[Product ID]:[Category]],3,)</f>
        <v>Office Supplies</v>
      </c>
      <c r="Q721" s="13">
        <f>VLOOKUP(Sales[[#This Row],[Product ID]],Products[[#Headers],[#Data],[Product ID]:[Unit Price]],4,FALSE)</f>
        <v>93.2</v>
      </c>
      <c r="R721" s="14">
        <f>VLOOKUP(Sales[[#This Row],[Product ID]],Products[[#Headers],[#Data]],5,FALSE)</f>
        <v>53</v>
      </c>
      <c r="S721" s="13">
        <f>Sales[[#This Row],[Quantity]]*Sales[[#This Row],[Unit Price]]</f>
        <v>2889.2000000000003</v>
      </c>
      <c r="T721" s="14">
        <f>Sales[[#This Row],[Quantity]]*Sales[[#This Row],[Unit Cost]]</f>
        <v>1643</v>
      </c>
      <c r="U721" s="13">
        <f>Sales[[#This Row],[Total Sales]]-Sales[[#This Row],[Total Cost]]</f>
        <v>1246.2000000000003</v>
      </c>
    </row>
    <row r="722" spans="1:21" x14ac:dyDescent="0.25">
      <c r="A722" t="s">
        <v>730</v>
      </c>
      <c r="B722" s="2">
        <v>44348</v>
      </c>
      <c r="C722" s="2" t="str">
        <f t="shared" si="22"/>
        <v>Tuesday</v>
      </c>
      <c r="D722" s="2" t="str">
        <f t="shared" si="23"/>
        <v>June</v>
      </c>
      <c r="E722" s="3">
        <v>0.71891685554779328</v>
      </c>
      <c r="F722" t="s">
        <v>2213</v>
      </c>
      <c r="G722" t="s">
        <v>2425</v>
      </c>
      <c r="H722" t="s">
        <v>1010</v>
      </c>
      <c r="I722" s="1" t="s">
        <v>2547</v>
      </c>
      <c r="J722" s="1" t="s">
        <v>2547</v>
      </c>
      <c r="K722" s="1" t="s">
        <v>2538</v>
      </c>
      <c r="L722" s="1" t="s">
        <v>1012</v>
      </c>
      <c r="M722">
        <v>12635</v>
      </c>
      <c r="N722">
        <v>29</v>
      </c>
      <c r="O722" s="1" t="str">
        <f>VLOOKUP(Sales[[#This Row],[Product ID]],Products[[#Headers],[#Data],[Product ID]:[Product Name]],2,FALSE)</f>
        <v>GBC VeloBinder Electric Binding Machine</v>
      </c>
      <c r="P722" s="1" t="str">
        <f>VLOOKUP(Sales[[#This Row],[Product ID]],Products[[#Headers],[#Data],[Product ID]:[Category]],3,)</f>
        <v>Office Supplies</v>
      </c>
      <c r="Q722" s="13">
        <f>VLOOKUP(Sales[[#This Row],[Product ID]],Products[[#Headers],[#Data],[Product ID]:[Unit Price]],4,FALSE)</f>
        <v>31.9</v>
      </c>
      <c r="R722" s="14">
        <f>VLOOKUP(Sales[[#This Row],[Product ID]],Products[[#Headers],[#Data]],5,FALSE)</f>
        <v>25</v>
      </c>
      <c r="S722" s="13">
        <f>Sales[[#This Row],[Quantity]]*Sales[[#This Row],[Unit Price]]</f>
        <v>925.09999999999991</v>
      </c>
      <c r="T722" s="14">
        <f>Sales[[#This Row],[Quantity]]*Sales[[#This Row],[Unit Cost]]</f>
        <v>725</v>
      </c>
      <c r="U722" s="13">
        <f>Sales[[#This Row],[Total Sales]]-Sales[[#This Row],[Total Cost]]</f>
        <v>200.09999999999991</v>
      </c>
    </row>
    <row r="723" spans="1:21" x14ac:dyDescent="0.25">
      <c r="A723" t="s">
        <v>731</v>
      </c>
      <c r="B723" s="2">
        <v>44083</v>
      </c>
      <c r="C723" s="2" t="str">
        <f t="shared" si="22"/>
        <v>Wednesday</v>
      </c>
      <c r="D723" s="2" t="str">
        <f t="shared" si="23"/>
        <v>September</v>
      </c>
      <c r="E723" s="3">
        <v>8.9820721152309435E-3</v>
      </c>
      <c r="F723" t="s">
        <v>2178</v>
      </c>
      <c r="G723" t="s">
        <v>2390</v>
      </c>
      <c r="H723" t="s">
        <v>1010</v>
      </c>
      <c r="I723" s="1" t="s">
        <v>2548</v>
      </c>
      <c r="J723" s="1" t="s">
        <v>2548</v>
      </c>
      <c r="K723" s="1" t="s">
        <v>2549</v>
      </c>
      <c r="L723" s="1" t="s">
        <v>1012</v>
      </c>
      <c r="M723">
        <v>12549</v>
      </c>
      <c r="N723">
        <v>76</v>
      </c>
      <c r="O723" s="1" t="str">
        <f>VLOOKUP(Sales[[#This Row],[Product ID]],Products[[#Headers],[#Data],[Product ID]:[Product Name]],2,FALSE)</f>
        <v>HP Standard 104 key PS/2 Keyboard</v>
      </c>
      <c r="P723" s="1" t="str">
        <f>VLOOKUP(Sales[[#This Row],[Product ID]],Products[[#Headers],[#Data],[Product ID]:[Category]],3,)</f>
        <v>Technology</v>
      </c>
      <c r="Q723" s="13">
        <f>VLOOKUP(Sales[[#This Row],[Product ID]],Products[[#Headers],[#Data],[Product ID]:[Unit Price]],4,FALSE)</f>
        <v>96.11</v>
      </c>
      <c r="R723" s="14">
        <f>VLOOKUP(Sales[[#This Row],[Product ID]],Products[[#Headers],[#Data]],5,FALSE)</f>
        <v>72</v>
      </c>
      <c r="S723" s="13">
        <f>Sales[[#This Row],[Quantity]]*Sales[[#This Row],[Unit Price]]</f>
        <v>7304.36</v>
      </c>
      <c r="T723" s="14">
        <f>Sales[[#This Row],[Quantity]]*Sales[[#This Row],[Unit Cost]]</f>
        <v>5472</v>
      </c>
      <c r="U723" s="13">
        <f>Sales[[#This Row],[Total Sales]]-Sales[[#This Row],[Total Cost]]</f>
        <v>1832.3599999999997</v>
      </c>
    </row>
    <row r="724" spans="1:21" x14ac:dyDescent="0.25">
      <c r="A724" t="s">
        <v>732</v>
      </c>
      <c r="B724" s="2">
        <v>44082</v>
      </c>
      <c r="C724" s="2" t="str">
        <f t="shared" si="22"/>
        <v>Tuesday</v>
      </c>
      <c r="D724" s="2" t="str">
        <f t="shared" si="23"/>
        <v>September</v>
      </c>
      <c r="E724" s="3">
        <v>8.1892532917115513E-2</v>
      </c>
      <c r="F724" t="s">
        <v>2062</v>
      </c>
      <c r="G724" t="s">
        <v>2274</v>
      </c>
      <c r="H724" t="s">
        <v>1010</v>
      </c>
      <c r="I724" s="1" t="s">
        <v>2550</v>
      </c>
      <c r="J724" s="1" t="s">
        <v>2550</v>
      </c>
      <c r="K724" s="1" t="s">
        <v>2549</v>
      </c>
      <c r="L724" s="1" t="s">
        <v>1012</v>
      </c>
      <c r="M724">
        <v>12345</v>
      </c>
      <c r="N724">
        <v>69</v>
      </c>
      <c r="O724" s="1" t="str">
        <f>VLOOKUP(Sales[[#This Row],[Product ID]],Products[[#Headers],[#Data],[Product ID]:[Product Name]],2,FALSE)</f>
        <v>Tesnorphine Silotamine</v>
      </c>
      <c r="P724" s="1" t="str">
        <f>VLOOKUP(Sales[[#This Row],[Product ID]],Products[[#Headers],[#Data],[Product ID]:[Category]],3,)</f>
        <v>Antibiotics</v>
      </c>
      <c r="Q724" s="13">
        <f>VLOOKUP(Sales[[#This Row],[Product ID]],Products[[#Headers],[#Data],[Product ID]:[Unit Price]],4,FALSE)</f>
        <v>93.26</v>
      </c>
      <c r="R724" s="14">
        <f>VLOOKUP(Sales[[#This Row],[Product ID]],Products[[#Headers],[#Data]],5,FALSE)</f>
        <v>68</v>
      </c>
      <c r="S724" s="13">
        <f>Sales[[#This Row],[Quantity]]*Sales[[#This Row],[Unit Price]]</f>
        <v>6434.9400000000005</v>
      </c>
      <c r="T724" s="14">
        <f>Sales[[#This Row],[Quantity]]*Sales[[#This Row],[Unit Cost]]</f>
        <v>4692</v>
      </c>
      <c r="U724" s="13">
        <f>Sales[[#This Row],[Total Sales]]-Sales[[#This Row],[Total Cost]]</f>
        <v>1742.9400000000005</v>
      </c>
    </row>
    <row r="725" spans="1:21" x14ac:dyDescent="0.25">
      <c r="A725" t="s">
        <v>733</v>
      </c>
      <c r="B725" s="2">
        <v>44361</v>
      </c>
      <c r="C725" s="2" t="str">
        <f t="shared" si="22"/>
        <v>Monday</v>
      </c>
      <c r="D725" s="2" t="str">
        <f t="shared" si="23"/>
        <v>June</v>
      </c>
      <c r="E725" s="3">
        <v>7.2780911478810495E-2</v>
      </c>
      <c r="F725" t="s">
        <v>2224</v>
      </c>
      <c r="G725" t="s">
        <v>2436</v>
      </c>
      <c r="H725" t="s">
        <v>1010</v>
      </c>
      <c r="I725" s="1" t="s">
        <v>2551</v>
      </c>
      <c r="J725" s="1" t="s">
        <v>2551</v>
      </c>
      <c r="K725" s="1" t="s">
        <v>2549</v>
      </c>
      <c r="L725" s="1" t="s">
        <v>1012</v>
      </c>
      <c r="M725">
        <v>12168</v>
      </c>
      <c r="N725">
        <v>10</v>
      </c>
      <c r="O725" s="1" t="str">
        <f>VLOOKUP(Sales[[#This Row],[Product ID]],Products[[#Headers],[#Data],[Product ID]:[Product Name]],2,FALSE)</f>
        <v>Allomenda</v>
      </c>
      <c r="P725" s="1" t="str">
        <f>VLOOKUP(Sales[[#This Row],[Product ID]],Products[[#Headers],[#Data],[Product ID]:[Category]],3,)</f>
        <v>Antipiretics</v>
      </c>
      <c r="Q725" s="13">
        <f>VLOOKUP(Sales[[#This Row],[Product ID]],Products[[#Headers],[#Data],[Product ID]:[Unit Price]],4,FALSE)</f>
        <v>99.42</v>
      </c>
      <c r="R725" s="14">
        <f>VLOOKUP(Sales[[#This Row],[Product ID]],Products[[#Headers],[#Data]],5,FALSE)</f>
        <v>87</v>
      </c>
      <c r="S725" s="13">
        <f>Sales[[#This Row],[Quantity]]*Sales[[#This Row],[Unit Price]]</f>
        <v>994.2</v>
      </c>
      <c r="T725" s="14">
        <f>Sales[[#This Row],[Quantity]]*Sales[[#This Row],[Unit Cost]]</f>
        <v>870</v>
      </c>
      <c r="U725" s="13">
        <f>Sales[[#This Row],[Total Sales]]-Sales[[#This Row],[Total Cost]]</f>
        <v>124.20000000000005</v>
      </c>
    </row>
    <row r="726" spans="1:21" x14ac:dyDescent="0.25">
      <c r="A726" t="s">
        <v>734</v>
      </c>
      <c r="B726" s="2">
        <v>44100</v>
      </c>
      <c r="C726" s="2" t="str">
        <f t="shared" si="22"/>
        <v>Saturday</v>
      </c>
      <c r="D726" s="2" t="str">
        <f t="shared" si="23"/>
        <v>September</v>
      </c>
      <c r="E726" s="3">
        <v>0.99331966440803088</v>
      </c>
      <c r="F726" t="s">
        <v>2195</v>
      </c>
      <c r="G726" t="s">
        <v>2407</v>
      </c>
      <c r="H726" t="s">
        <v>1010</v>
      </c>
      <c r="I726" s="1" t="s">
        <v>2552</v>
      </c>
      <c r="J726" s="1" t="s">
        <v>2552</v>
      </c>
      <c r="K726" s="1" t="s">
        <v>2549</v>
      </c>
      <c r="L726" s="1" t="s">
        <v>1012</v>
      </c>
      <c r="M726">
        <v>12860</v>
      </c>
      <c r="N726">
        <v>25</v>
      </c>
      <c r="O726" s="1" t="str">
        <f>VLOOKUP(Sales[[#This Row],[Product ID]],Products[[#Headers],[#Data],[Product ID]:[Product Name]],2,FALSE)</f>
        <v>Tennsco 16-Compartment Lockers with Coat Rack</v>
      </c>
      <c r="P726" s="1" t="str">
        <f>VLOOKUP(Sales[[#This Row],[Product ID]],Products[[#Headers],[#Data],[Product ID]:[Category]],3,)</f>
        <v>Office Supplies</v>
      </c>
      <c r="Q726" s="13">
        <f>VLOOKUP(Sales[[#This Row],[Product ID]],Products[[#Headers],[#Data],[Product ID]:[Unit Price]],4,FALSE)</f>
        <v>55.57</v>
      </c>
      <c r="R726" s="14">
        <f>VLOOKUP(Sales[[#This Row],[Product ID]],Products[[#Headers],[#Data]],5,FALSE)</f>
        <v>30</v>
      </c>
      <c r="S726" s="13">
        <f>Sales[[#This Row],[Quantity]]*Sales[[#This Row],[Unit Price]]</f>
        <v>1389.25</v>
      </c>
      <c r="T726" s="14">
        <f>Sales[[#This Row],[Quantity]]*Sales[[#This Row],[Unit Cost]]</f>
        <v>750</v>
      </c>
      <c r="U726" s="13">
        <f>Sales[[#This Row],[Total Sales]]-Sales[[#This Row],[Total Cost]]</f>
        <v>639.25</v>
      </c>
    </row>
    <row r="727" spans="1:21" x14ac:dyDescent="0.25">
      <c r="A727" t="s">
        <v>735</v>
      </c>
      <c r="B727" s="2">
        <v>44046</v>
      </c>
      <c r="C727" s="2" t="str">
        <f t="shared" si="22"/>
        <v>Monday</v>
      </c>
      <c r="D727" s="2" t="str">
        <f t="shared" si="23"/>
        <v>August</v>
      </c>
      <c r="E727" s="3">
        <v>0.34367794564416854</v>
      </c>
      <c r="F727" t="s">
        <v>2211</v>
      </c>
      <c r="G727" t="s">
        <v>2423</v>
      </c>
      <c r="H727" t="s">
        <v>1011</v>
      </c>
      <c r="I727" s="1" t="s">
        <v>2553</v>
      </c>
      <c r="J727" s="1" t="s">
        <v>2553</v>
      </c>
      <c r="K727" s="1" t="s">
        <v>2549</v>
      </c>
      <c r="L727" s="1" t="s">
        <v>1013</v>
      </c>
      <c r="M727">
        <v>12497</v>
      </c>
      <c r="N727">
        <v>49</v>
      </c>
      <c r="O727" s="1" t="str">
        <f>VLOOKUP(Sales[[#This Row],[Product ID]],Products[[#Headers],[#Data],[Product ID]:[Product Name]],2,FALSE)</f>
        <v>Trav-L-File Heavy-Duty Shuttle II, Black</v>
      </c>
      <c r="P727" s="1" t="str">
        <f>VLOOKUP(Sales[[#This Row],[Product ID]],Products[[#Headers],[#Data],[Product ID]:[Category]],3,)</f>
        <v>Office Supplies</v>
      </c>
      <c r="Q727" s="13">
        <f>VLOOKUP(Sales[[#This Row],[Product ID]],Products[[#Headers],[#Data],[Product ID]:[Unit Price]],4,FALSE)</f>
        <v>73.22</v>
      </c>
      <c r="R727" s="14">
        <f>VLOOKUP(Sales[[#This Row],[Product ID]],Products[[#Headers],[#Data]],5,FALSE)</f>
        <v>64</v>
      </c>
      <c r="S727" s="13">
        <f>Sales[[#This Row],[Quantity]]*Sales[[#This Row],[Unit Price]]</f>
        <v>3587.7799999999997</v>
      </c>
      <c r="T727" s="14">
        <f>Sales[[#This Row],[Quantity]]*Sales[[#This Row],[Unit Cost]]</f>
        <v>3136</v>
      </c>
      <c r="U727" s="13">
        <f>Sales[[#This Row],[Total Sales]]-Sales[[#This Row],[Total Cost]]</f>
        <v>451.77999999999975</v>
      </c>
    </row>
    <row r="728" spans="1:21" x14ac:dyDescent="0.25">
      <c r="A728" t="s">
        <v>736</v>
      </c>
      <c r="B728" s="2">
        <v>44316</v>
      </c>
      <c r="C728" s="2" t="str">
        <f t="shared" si="22"/>
        <v>Friday</v>
      </c>
      <c r="D728" s="2" t="str">
        <f t="shared" si="23"/>
        <v>April</v>
      </c>
      <c r="E728" s="3">
        <v>0.44770902160909953</v>
      </c>
      <c r="F728" t="s">
        <v>2082</v>
      </c>
      <c r="G728" t="s">
        <v>2294</v>
      </c>
      <c r="H728" t="s">
        <v>1011</v>
      </c>
      <c r="I728" s="1" t="s">
        <v>2554</v>
      </c>
      <c r="J728" s="1" t="s">
        <v>2554</v>
      </c>
      <c r="K728" s="1" t="s">
        <v>2549</v>
      </c>
      <c r="L728" s="1" t="s">
        <v>1013</v>
      </c>
      <c r="M728">
        <v>12254</v>
      </c>
      <c r="N728">
        <v>78</v>
      </c>
      <c r="O728" s="1" t="str">
        <f>VLOOKUP(Sales[[#This Row],[Product ID]],Products[[#Headers],[#Data],[Product ID]:[Product Name]],2,FALSE)</f>
        <v>Hepavice</v>
      </c>
      <c r="P728" s="1" t="str">
        <f>VLOOKUP(Sales[[#This Row],[Product ID]],Products[[#Headers],[#Data],[Product ID]:[Category]],3,)</f>
        <v>Mood Stabilizers</v>
      </c>
      <c r="Q728" s="13">
        <f>VLOOKUP(Sales[[#This Row],[Product ID]],Products[[#Headers],[#Data],[Product ID]:[Unit Price]],4,FALSE)</f>
        <v>99.56</v>
      </c>
      <c r="R728" s="14">
        <f>VLOOKUP(Sales[[#This Row],[Product ID]],Products[[#Headers],[#Data]],5,FALSE)</f>
        <v>72</v>
      </c>
      <c r="S728" s="13">
        <f>Sales[[#This Row],[Quantity]]*Sales[[#This Row],[Unit Price]]</f>
        <v>7765.68</v>
      </c>
      <c r="T728" s="14">
        <f>Sales[[#This Row],[Quantity]]*Sales[[#This Row],[Unit Cost]]</f>
        <v>5616</v>
      </c>
      <c r="U728" s="13">
        <f>Sales[[#This Row],[Total Sales]]-Sales[[#This Row],[Total Cost]]</f>
        <v>2149.6800000000003</v>
      </c>
    </row>
    <row r="729" spans="1:21" x14ac:dyDescent="0.25">
      <c r="A729" t="s">
        <v>737</v>
      </c>
      <c r="B729" s="2">
        <v>44177</v>
      </c>
      <c r="C729" s="2" t="str">
        <f t="shared" si="22"/>
        <v>Saturday</v>
      </c>
      <c r="D729" s="2" t="str">
        <f t="shared" si="23"/>
        <v>December</v>
      </c>
      <c r="E729" s="3">
        <v>0.27905457015611779</v>
      </c>
      <c r="F729" t="s">
        <v>2042</v>
      </c>
      <c r="G729" t="s">
        <v>2254</v>
      </c>
      <c r="H729" t="s">
        <v>1010</v>
      </c>
      <c r="I729" s="1" t="s">
        <v>2555</v>
      </c>
      <c r="J729" s="1" t="s">
        <v>2555</v>
      </c>
      <c r="K729" s="1" t="s">
        <v>2549</v>
      </c>
      <c r="L729" s="1" t="s">
        <v>1013</v>
      </c>
      <c r="M729">
        <v>12646</v>
      </c>
      <c r="N729">
        <v>12</v>
      </c>
      <c r="O729" s="1" t="str">
        <f>VLOOKUP(Sales[[#This Row],[Product ID]],Products[[#Headers],[#Data],[Product ID]:[Product Name]],2,FALSE)</f>
        <v>Xerox 223</v>
      </c>
      <c r="P729" s="1" t="str">
        <f>VLOOKUP(Sales[[#This Row],[Product ID]],Products[[#Headers],[#Data],[Product ID]:[Category]],3,)</f>
        <v>Office Supplies</v>
      </c>
      <c r="Q729" s="13">
        <f>VLOOKUP(Sales[[#This Row],[Product ID]],Products[[#Headers],[#Data],[Product ID]:[Unit Price]],4,FALSE)</f>
        <v>54.28</v>
      </c>
      <c r="R729" s="14">
        <f>VLOOKUP(Sales[[#This Row],[Product ID]],Products[[#Headers],[#Data]],5,FALSE)</f>
        <v>30</v>
      </c>
      <c r="S729" s="13">
        <f>Sales[[#This Row],[Quantity]]*Sales[[#This Row],[Unit Price]]</f>
        <v>651.36</v>
      </c>
      <c r="T729" s="14">
        <f>Sales[[#This Row],[Quantity]]*Sales[[#This Row],[Unit Cost]]</f>
        <v>360</v>
      </c>
      <c r="U729" s="13">
        <f>Sales[[#This Row],[Total Sales]]-Sales[[#This Row],[Total Cost]]</f>
        <v>291.36</v>
      </c>
    </row>
    <row r="730" spans="1:21" x14ac:dyDescent="0.25">
      <c r="A730" t="s">
        <v>738</v>
      </c>
      <c r="B730" s="2">
        <v>44019</v>
      </c>
      <c r="C730" s="2" t="str">
        <f t="shared" si="22"/>
        <v>Tuesday</v>
      </c>
      <c r="D730" s="2" t="str">
        <f t="shared" si="23"/>
        <v>July</v>
      </c>
      <c r="E730" s="3">
        <v>0.33581379298651137</v>
      </c>
      <c r="F730" t="s">
        <v>2170</v>
      </c>
      <c r="G730" t="s">
        <v>2382</v>
      </c>
      <c r="H730" t="s">
        <v>1010</v>
      </c>
      <c r="I730" s="1" t="s">
        <v>2556</v>
      </c>
      <c r="J730" s="1" t="s">
        <v>2556</v>
      </c>
      <c r="K730" s="1" t="s">
        <v>2549</v>
      </c>
      <c r="L730" s="1" t="s">
        <v>1012</v>
      </c>
      <c r="M730">
        <v>12799</v>
      </c>
      <c r="N730">
        <v>73</v>
      </c>
      <c r="O730" s="1" t="str">
        <f>VLOOKUP(Sales[[#This Row],[Product ID]],Products[[#Headers],[#Data],[Product ID]:[Product Name]],2,FALSE)</f>
        <v>Prang Colored Pencils</v>
      </c>
      <c r="P730" s="1" t="str">
        <f>VLOOKUP(Sales[[#This Row],[Product ID]],Products[[#Headers],[#Data],[Product ID]:[Category]],3,)</f>
        <v>Office Supplies</v>
      </c>
      <c r="Q730" s="13">
        <f>VLOOKUP(Sales[[#This Row],[Product ID]],Products[[#Headers],[#Data],[Product ID]:[Unit Price]],4,FALSE)</f>
        <v>48.63</v>
      </c>
      <c r="R730" s="14">
        <f>VLOOKUP(Sales[[#This Row],[Product ID]],Products[[#Headers],[#Data]],5,FALSE)</f>
        <v>25</v>
      </c>
      <c r="S730" s="13">
        <f>Sales[[#This Row],[Quantity]]*Sales[[#This Row],[Unit Price]]</f>
        <v>3549.9900000000002</v>
      </c>
      <c r="T730" s="14">
        <f>Sales[[#This Row],[Quantity]]*Sales[[#This Row],[Unit Cost]]</f>
        <v>1825</v>
      </c>
      <c r="U730" s="13">
        <f>Sales[[#This Row],[Total Sales]]-Sales[[#This Row],[Total Cost]]</f>
        <v>1724.9900000000002</v>
      </c>
    </row>
    <row r="731" spans="1:21" x14ac:dyDescent="0.25">
      <c r="A731" t="s">
        <v>739</v>
      </c>
      <c r="B731" s="2">
        <v>44270</v>
      </c>
      <c r="C731" s="2" t="str">
        <f t="shared" si="22"/>
        <v>Monday</v>
      </c>
      <c r="D731" s="2" t="str">
        <f t="shared" si="23"/>
        <v>March</v>
      </c>
      <c r="E731" s="3">
        <v>0.54598957195637032</v>
      </c>
      <c r="F731" t="s">
        <v>2209</v>
      </c>
      <c r="G731" t="s">
        <v>2421</v>
      </c>
      <c r="H731" t="s">
        <v>1010</v>
      </c>
      <c r="I731" s="1" t="s">
        <v>2557</v>
      </c>
      <c r="J731" s="1" t="s">
        <v>2557</v>
      </c>
      <c r="K731" s="1" t="s">
        <v>2549</v>
      </c>
      <c r="L731" s="1" t="s">
        <v>1012</v>
      </c>
      <c r="M731">
        <v>12797</v>
      </c>
      <c r="N731">
        <v>60</v>
      </c>
      <c r="O731" s="1" t="str">
        <f>VLOOKUP(Sales[[#This Row],[Product ID]],Products[[#Headers],[#Data],[Product ID]:[Product Name]],2,FALSE)</f>
        <v>Xerox 1912</v>
      </c>
      <c r="P731" s="1" t="str">
        <f>VLOOKUP(Sales[[#This Row],[Product ID]],Products[[#Headers],[#Data],[Product ID]:[Category]],3,)</f>
        <v>Office Supplies</v>
      </c>
      <c r="Q731" s="13">
        <f>VLOOKUP(Sales[[#This Row],[Product ID]],Products[[#Headers],[#Data],[Product ID]:[Unit Price]],4,FALSE)</f>
        <v>87.1</v>
      </c>
      <c r="R731" s="14">
        <f>VLOOKUP(Sales[[#This Row],[Product ID]],Products[[#Headers],[#Data]],5,FALSE)</f>
        <v>77</v>
      </c>
      <c r="S731" s="13">
        <f>Sales[[#This Row],[Quantity]]*Sales[[#This Row],[Unit Price]]</f>
        <v>5226</v>
      </c>
      <c r="T731" s="14">
        <f>Sales[[#This Row],[Quantity]]*Sales[[#This Row],[Unit Cost]]</f>
        <v>4620</v>
      </c>
      <c r="U731" s="13">
        <f>Sales[[#This Row],[Total Sales]]-Sales[[#This Row],[Total Cost]]</f>
        <v>606</v>
      </c>
    </row>
    <row r="732" spans="1:21" x14ac:dyDescent="0.25">
      <c r="A732" t="s">
        <v>740</v>
      </c>
      <c r="B732" s="2">
        <v>44103</v>
      </c>
      <c r="C732" s="2" t="str">
        <f t="shared" si="22"/>
        <v>Tuesday</v>
      </c>
      <c r="D732" s="2" t="str">
        <f t="shared" si="23"/>
        <v>September</v>
      </c>
      <c r="E732" s="3">
        <v>0.31505305011531182</v>
      </c>
      <c r="F732" t="s">
        <v>2060</v>
      </c>
      <c r="G732" t="s">
        <v>2272</v>
      </c>
      <c r="H732" t="s">
        <v>1010</v>
      </c>
      <c r="I732" s="1" t="s">
        <v>2558</v>
      </c>
      <c r="J732" s="1" t="s">
        <v>2558</v>
      </c>
      <c r="K732" s="1" t="s">
        <v>2549</v>
      </c>
      <c r="L732" s="1" t="s">
        <v>1013</v>
      </c>
      <c r="M732">
        <v>12371</v>
      </c>
      <c r="N732">
        <v>98</v>
      </c>
      <c r="O732" s="1" t="str">
        <f>VLOOKUP(Sales[[#This Row],[Product ID]],Products[[#Headers],[#Data],[Product ID]:[Product Name]],2,FALSE)</f>
        <v>Zonixamine Immulinum</v>
      </c>
      <c r="P732" s="1" t="str">
        <f>VLOOKUP(Sales[[#This Row],[Product ID]],Products[[#Headers],[#Data],[Product ID]:[Category]],3,)</f>
        <v>Analgesics</v>
      </c>
      <c r="Q732" s="13">
        <f>VLOOKUP(Sales[[#This Row],[Product ID]],Products[[#Headers],[#Data],[Product ID]:[Unit Price]],4,FALSE)</f>
        <v>44.22</v>
      </c>
      <c r="R732" s="14">
        <f>VLOOKUP(Sales[[#This Row],[Product ID]],Products[[#Headers],[#Data]],5,FALSE)</f>
        <v>28</v>
      </c>
      <c r="S732" s="13">
        <f>Sales[[#This Row],[Quantity]]*Sales[[#This Row],[Unit Price]]</f>
        <v>4333.5599999999995</v>
      </c>
      <c r="T732" s="14">
        <f>Sales[[#This Row],[Quantity]]*Sales[[#This Row],[Unit Cost]]</f>
        <v>2744</v>
      </c>
      <c r="U732" s="13">
        <f>Sales[[#This Row],[Total Sales]]-Sales[[#This Row],[Total Cost]]</f>
        <v>1589.5599999999995</v>
      </c>
    </row>
    <row r="733" spans="1:21" x14ac:dyDescent="0.25">
      <c r="A733" t="s">
        <v>741</v>
      </c>
      <c r="B733" s="2">
        <v>44013</v>
      </c>
      <c r="C733" s="2" t="str">
        <f t="shared" si="22"/>
        <v>Wednesday</v>
      </c>
      <c r="D733" s="2" t="str">
        <f t="shared" si="23"/>
        <v>July</v>
      </c>
      <c r="E733" s="3">
        <v>0.70768392939259572</v>
      </c>
      <c r="F733" t="s">
        <v>2032</v>
      </c>
      <c r="G733" t="s">
        <v>2244</v>
      </c>
      <c r="H733" t="s">
        <v>1010</v>
      </c>
      <c r="I733" s="1" t="s">
        <v>2559</v>
      </c>
      <c r="J733" s="1" t="s">
        <v>2559</v>
      </c>
      <c r="K733" s="1" t="s">
        <v>2549</v>
      </c>
      <c r="L733" s="1" t="s">
        <v>1014</v>
      </c>
      <c r="M733">
        <v>12852</v>
      </c>
      <c r="N733">
        <v>42</v>
      </c>
      <c r="O733" s="1" t="str">
        <f>VLOOKUP(Sales[[#This Row],[Product ID]],Products[[#Headers],[#Data],[Product ID]:[Product Name]],2,FALSE)</f>
        <v>SanDisk Cruzer 64 GB USB Flash Drive</v>
      </c>
      <c r="P733" s="1" t="str">
        <f>VLOOKUP(Sales[[#This Row],[Product ID]],Products[[#Headers],[#Data],[Product ID]:[Category]],3,)</f>
        <v>Technology</v>
      </c>
      <c r="Q733" s="13">
        <f>VLOOKUP(Sales[[#This Row],[Product ID]],Products[[#Headers],[#Data],[Product ID]:[Unit Price]],4,FALSE)</f>
        <v>45.38</v>
      </c>
      <c r="R733" s="14">
        <f>VLOOKUP(Sales[[#This Row],[Product ID]],Products[[#Headers],[#Data]],5,FALSE)</f>
        <v>39</v>
      </c>
      <c r="S733" s="13">
        <f>Sales[[#This Row],[Quantity]]*Sales[[#This Row],[Unit Price]]</f>
        <v>1905.96</v>
      </c>
      <c r="T733" s="14">
        <f>Sales[[#This Row],[Quantity]]*Sales[[#This Row],[Unit Cost]]</f>
        <v>1638</v>
      </c>
      <c r="U733" s="13">
        <f>Sales[[#This Row],[Total Sales]]-Sales[[#This Row],[Total Cost]]</f>
        <v>267.96000000000004</v>
      </c>
    </row>
    <row r="734" spans="1:21" x14ac:dyDescent="0.25">
      <c r="A734" t="s">
        <v>742</v>
      </c>
      <c r="B734" s="2">
        <v>44212</v>
      </c>
      <c r="C734" s="2" t="str">
        <f t="shared" si="22"/>
        <v>Saturday</v>
      </c>
      <c r="D734" s="2" t="str">
        <f t="shared" si="23"/>
        <v>January</v>
      </c>
      <c r="E734" s="3">
        <v>0.97225233012789092</v>
      </c>
      <c r="F734" t="s">
        <v>2153</v>
      </c>
      <c r="G734" t="s">
        <v>2365</v>
      </c>
      <c r="H734" t="s">
        <v>1011</v>
      </c>
      <c r="I734" s="1" t="s">
        <v>2559</v>
      </c>
      <c r="J734" s="1" t="s">
        <v>2559</v>
      </c>
      <c r="K734" s="1" t="s">
        <v>2549</v>
      </c>
      <c r="L734" s="1" t="s">
        <v>1014</v>
      </c>
      <c r="M734">
        <v>12193</v>
      </c>
      <c r="N734">
        <v>89</v>
      </c>
      <c r="O734" s="1" t="str">
        <f>VLOOKUP(Sales[[#This Row],[Product ID]],Products[[#Headers],[#Data],[Product ID]:[Product Name]],2,FALSE)</f>
        <v>Belavarix Benzabicin</v>
      </c>
      <c r="P734" s="1" t="str">
        <f>VLOOKUP(Sales[[#This Row],[Product ID]],Products[[#Headers],[#Data],[Product ID]:[Category]],3,)</f>
        <v>Antibiotics</v>
      </c>
      <c r="Q734" s="13">
        <f>VLOOKUP(Sales[[#This Row],[Product ID]],Products[[#Headers],[#Data],[Product ID]:[Unit Price]],4,FALSE)</f>
        <v>30.61</v>
      </c>
      <c r="R734" s="14">
        <f>VLOOKUP(Sales[[#This Row],[Product ID]],Products[[#Headers],[#Data]],5,FALSE)</f>
        <v>21</v>
      </c>
      <c r="S734" s="13">
        <f>Sales[[#This Row],[Quantity]]*Sales[[#This Row],[Unit Price]]</f>
        <v>2724.29</v>
      </c>
      <c r="T734" s="14">
        <f>Sales[[#This Row],[Quantity]]*Sales[[#This Row],[Unit Cost]]</f>
        <v>1869</v>
      </c>
      <c r="U734" s="13">
        <f>Sales[[#This Row],[Total Sales]]-Sales[[#This Row],[Total Cost]]</f>
        <v>855.29</v>
      </c>
    </row>
    <row r="735" spans="1:21" x14ac:dyDescent="0.25">
      <c r="A735" t="s">
        <v>743</v>
      </c>
      <c r="B735" s="2">
        <v>44188</v>
      </c>
      <c r="C735" s="2" t="str">
        <f t="shared" si="22"/>
        <v>Wednesday</v>
      </c>
      <c r="D735" s="2" t="str">
        <f t="shared" si="23"/>
        <v>December</v>
      </c>
      <c r="E735" s="3">
        <v>0.35533912606214801</v>
      </c>
      <c r="F735" t="s">
        <v>2062</v>
      </c>
      <c r="G735" t="s">
        <v>2274</v>
      </c>
      <c r="H735" t="s">
        <v>1011</v>
      </c>
      <c r="I735" s="1" t="s">
        <v>2560</v>
      </c>
      <c r="J735" s="1" t="s">
        <v>2560</v>
      </c>
      <c r="K735" s="1" t="s">
        <v>2549</v>
      </c>
      <c r="L735" s="1" t="s">
        <v>1014</v>
      </c>
      <c r="M735">
        <v>12243</v>
      </c>
      <c r="N735">
        <v>42</v>
      </c>
      <c r="O735" s="1" t="str">
        <f>VLOOKUP(Sales[[#This Row],[Product ID]],Products[[#Headers],[#Data],[Product ID]:[Product Name]],2,FALSE)</f>
        <v>Fentalac</v>
      </c>
      <c r="P735" s="1" t="str">
        <f>VLOOKUP(Sales[[#This Row],[Product ID]],Products[[#Headers],[#Data],[Product ID]:[Category]],3,)</f>
        <v>Antipiretics</v>
      </c>
      <c r="Q735" s="13">
        <f>VLOOKUP(Sales[[#This Row],[Product ID]],Products[[#Headers],[#Data],[Product ID]:[Unit Price]],4,FALSE)</f>
        <v>81.97</v>
      </c>
      <c r="R735" s="14">
        <f>VLOOKUP(Sales[[#This Row],[Product ID]],Products[[#Headers],[#Data]],5,FALSE)</f>
        <v>62</v>
      </c>
      <c r="S735" s="13">
        <f>Sales[[#This Row],[Quantity]]*Sales[[#This Row],[Unit Price]]</f>
        <v>3442.74</v>
      </c>
      <c r="T735" s="14">
        <f>Sales[[#This Row],[Quantity]]*Sales[[#This Row],[Unit Cost]]</f>
        <v>2604</v>
      </c>
      <c r="U735" s="13">
        <f>Sales[[#This Row],[Total Sales]]-Sales[[#This Row],[Total Cost]]</f>
        <v>838.73999999999978</v>
      </c>
    </row>
    <row r="736" spans="1:21" x14ac:dyDescent="0.25">
      <c r="A736" t="s">
        <v>744</v>
      </c>
      <c r="B736" s="2">
        <v>44156</v>
      </c>
      <c r="C736" s="2" t="str">
        <f t="shared" si="22"/>
        <v>Saturday</v>
      </c>
      <c r="D736" s="2" t="str">
        <f t="shared" si="23"/>
        <v>November</v>
      </c>
      <c r="E736" s="3">
        <v>8.5306477871422759E-2</v>
      </c>
      <c r="F736" t="s">
        <v>2188</v>
      </c>
      <c r="G736" t="s">
        <v>2400</v>
      </c>
      <c r="H736" t="s">
        <v>1011</v>
      </c>
      <c r="I736" s="1" t="s">
        <v>2561</v>
      </c>
      <c r="J736" s="1" t="s">
        <v>2561</v>
      </c>
      <c r="K736" s="1" t="s">
        <v>2549</v>
      </c>
      <c r="L736" s="1" t="s">
        <v>1014</v>
      </c>
      <c r="M736">
        <v>12134</v>
      </c>
      <c r="N736">
        <v>10</v>
      </c>
      <c r="O736" s="1" t="str">
        <f>VLOOKUP(Sales[[#This Row],[Product ID]],Products[[#Headers],[#Data],[Product ID]:[Product Name]],2,FALSE)</f>
        <v>Abatatriptan</v>
      </c>
      <c r="P736" s="1" t="str">
        <f>VLOOKUP(Sales[[#This Row],[Product ID]],Products[[#Headers],[#Data],[Product ID]:[Category]],3,)</f>
        <v>Antibiotics</v>
      </c>
      <c r="Q736" s="13">
        <f>VLOOKUP(Sales[[#This Row],[Product ID]],Products[[#Headers],[#Data],[Product ID]:[Unit Price]],4,FALSE)</f>
        <v>74.69</v>
      </c>
      <c r="R736" s="14">
        <f>VLOOKUP(Sales[[#This Row],[Product ID]],Products[[#Headers],[#Data]],5,FALSE)</f>
        <v>55</v>
      </c>
      <c r="S736" s="13">
        <f>Sales[[#This Row],[Quantity]]*Sales[[#This Row],[Unit Price]]</f>
        <v>746.9</v>
      </c>
      <c r="T736" s="14">
        <f>Sales[[#This Row],[Quantity]]*Sales[[#This Row],[Unit Cost]]</f>
        <v>550</v>
      </c>
      <c r="U736" s="13">
        <f>Sales[[#This Row],[Total Sales]]-Sales[[#This Row],[Total Cost]]</f>
        <v>196.89999999999998</v>
      </c>
    </row>
    <row r="737" spans="1:21" x14ac:dyDescent="0.25">
      <c r="A737" t="s">
        <v>745</v>
      </c>
      <c r="B737" s="2">
        <v>44131</v>
      </c>
      <c r="C737" s="2" t="str">
        <f t="shared" si="22"/>
        <v>Tuesday</v>
      </c>
      <c r="D737" s="2" t="str">
        <f t="shared" si="23"/>
        <v>October</v>
      </c>
      <c r="E737" s="3">
        <v>0.96985365194431306</v>
      </c>
      <c r="F737" t="s">
        <v>2055</v>
      </c>
      <c r="G737" t="s">
        <v>2267</v>
      </c>
      <c r="H737" t="s">
        <v>1010</v>
      </c>
      <c r="I737" s="1" t="s">
        <v>2562</v>
      </c>
      <c r="J737" s="1" t="s">
        <v>2562</v>
      </c>
      <c r="K737" s="1" t="s">
        <v>2549</v>
      </c>
      <c r="L737" s="1" t="s">
        <v>1014</v>
      </c>
      <c r="M737">
        <v>12134</v>
      </c>
      <c r="N737">
        <v>44</v>
      </c>
      <c r="O737" s="1" t="str">
        <f>VLOOKUP(Sales[[#This Row],[Product ID]],Products[[#Headers],[#Data],[Product ID]:[Product Name]],2,FALSE)</f>
        <v>Abatatriptan</v>
      </c>
      <c r="P737" s="1" t="str">
        <f>VLOOKUP(Sales[[#This Row],[Product ID]],Products[[#Headers],[#Data],[Product ID]:[Category]],3,)</f>
        <v>Antibiotics</v>
      </c>
      <c r="Q737" s="13">
        <f>VLOOKUP(Sales[[#This Row],[Product ID]],Products[[#Headers],[#Data],[Product ID]:[Unit Price]],4,FALSE)</f>
        <v>74.69</v>
      </c>
      <c r="R737" s="14">
        <f>VLOOKUP(Sales[[#This Row],[Product ID]],Products[[#Headers],[#Data]],5,FALSE)</f>
        <v>55</v>
      </c>
      <c r="S737" s="13">
        <f>Sales[[#This Row],[Quantity]]*Sales[[#This Row],[Unit Price]]</f>
        <v>3286.3599999999997</v>
      </c>
      <c r="T737" s="14">
        <f>Sales[[#This Row],[Quantity]]*Sales[[#This Row],[Unit Cost]]</f>
        <v>2420</v>
      </c>
      <c r="U737" s="13">
        <f>Sales[[#This Row],[Total Sales]]-Sales[[#This Row],[Total Cost]]</f>
        <v>866.35999999999967</v>
      </c>
    </row>
    <row r="738" spans="1:21" x14ac:dyDescent="0.25">
      <c r="A738" t="s">
        <v>746</v>
      </c>
      <c r="B738" s="2">
        <v>44146</v>
      </c>
      <c r="C738" s="2" t="str">
        <f t="shared" si="22"/>
        <v>Wednesday</v>
      </c>
      <c r="D738" s="2" t="str">
        <f t="shared" si="23"/>
        <v>November</v>
      </c>
      <c r="E738" s="3">
        <v>0.75883346923748007</v>
      </c>
      <c r="F738" t="s">
        <v>2183</v>
      </c>
      <c r="G738" t="s">
        <v>2395</v>
      </c>
      <c r="H738" t="s">
        <v>1011</v>
      </c>
      <c r="I738" s="1" t="s">
        <v>2563</v>
      </c>
      <c r="J738" s="1" t="s">
        <v>2563</v>
      </c>
      <c r="K738" s="1" t="s">
        <v>2549</v>
      </c>
      <c r="L738" s="1" t="s">
        <v>1013</v>
      </c>
      <c r="M738">
        <v>12515</v>
      </c>
      <c r="N738">
        <v>18</v>
      </c>
      <c r="O738" s="1" t="str">
        <f>VLOOKUP(Sales[[#This Row],[Product ID]],Products[[#Headers],[#Data],[Product ID]:[Product Name]],2,FALSE)</f>
        <v>Anker Astro 15000mAh USB Portable Charger</v>
      </c>
      <c r="P738" s="1" t="str">
        <f>VLOOKUP(Sales[[#This Row],[Product ID]],Products[[#Headers],[#Data],[Product ID]:[Category]],3,)</f>
        <v>Technology</v>
      </c>
      <c r="Q738" s="13">
        <f>VLOOKUP(Sales[[#This Row],[Product ID]],Products[[#Headers],[#Data],[Product ID]:[Unit Price]],4,FALSE)</f>
        <v>26.61</v>
      </c>
      <c r="R738" s="14">
        <f>VLOOKUP(Sales[[#This Row],[Product ID]],Products[[#Headers],[#Data]],5,FALSE)</f>
        <v>21</v>
      </c>
      <c r="S738" s="13">
        <f>Sales[[#This Row],[Quantity]]*Sales[[#This Row],[Unit Price]]</f>
        <v>478.98</v>
      </c>
      <c r="T738" s="14">
        <f>Sales[[#This Row],[Quantity]]*Sales[[#This Row],[Unit Cost]]</f>
        <v>378</v>
      </c>
      <c r="U738" s="13">
        <f>Sales[[#This Row],[Total Sales]]-Sales[[#This Row],[Total Cost]]</f>
        <v>100.98000000000002</v>
      </c>
    </row>
    <row r="739" spans="1:21" x14ac:dyDescent="0.25">
      <c r="A739" t="s">
        <v>747</v>
      </c>
      <c r="B739" s="2">
        <v>44117</v>
      </c>
      <c r="C739" s="2" t="str">
        <f t="shared" si="22"/>
        <v>Tuesday</v>
      </c>
      <c r="D739" s="2" t="str">
        <f t="shared" si="23"/>
        <v>October</v>
      </c>
      <c r="E739" s="3">
        <v>0.50670394580575351</v>
      </c>
      <c r="F739" t="s">
        <v>2086</v>
      </c>
      <c r="G739" t="s">
        <v>2298</v>
      </c>
      <c r="H739" t="s">
        <v>1010</v>
      </c>
      <c r="I739" s="1" t="s">
        <v>2564</v>
      </c>
      <c r="J739" s="1" t="s">
        <v>2564</v>
      </c>
      <c r="K739" s="1" t="s">
        <v>2549</v>
      </c>
      <c r="L739" s="1" t="s">
        <v>1012</v>
      </c>
      <c r="M739">
        <v>12262</v>
      </c>
      <c r="N739">
        <v>99</v>
      </c>
      <c r="O739" s="1" t="str">
        <f>VLOOKUP(Sales[[#This Row],[Product ID]],Products[[#Headers],[#Data],[Product ID]:[Product Name]],2,FALSE)</f>
        <v>Interfedox Pilobamol</v>
      </c>
      <c r="P739" s="1" t="str">
        <f>VLOOKUP(Sales[[#This Row],[Product ID]],Products[[#Headers],[#Data],[Product ID]:[Category]],3,)</f>
        <v>Antiseptics</v>
      </c>
      <c r="Q739" s="13">
        <f>VLOOKUP(Sales[[#This Row],[Product ID]],Products[[#Headers],[#Data],[Product ID]:[Unit Price]],4,FALSE)</f>
        <v>68.540000000000006</v>
      </c>
      <c r="R739" s="14">
        <f>VLOOKUP(Sales[[#This Row],[Product ID]],Products[[#Headers],[#Data]],5,FALSE)</f>
        <v>51</v>
      </c>
      <c r="S739" s="13">
        <f>Sales[[#This Row],[Quantity]]*Sales[[#This Row],[Unit Price]]</f>
        <v>6785.4600000000009</v>
      </c>
      <c r="T739" s="14">
        <f>Sales[[#This Row],[Quantity]]*Sales[[#This Row],[Unit Cost]]</f>
        <v>5049</v>
      </c>
      <c r="U739" s="13">
        <f>Sales[[#This Row],[Total Sales]]-Sales[[#This Row],[Total Cost]]</f>
        <v>1736.4600000000009</v>
      </c>
    </row>
    <row r="740" spans="1:21" x14ac:dyDescent="0.25">
      <c r="A740" t="s">
        <v>748</v>
      </c>
      <c r="B740" s="2">
        <v>44086</v>
      </c>
      <c r="C740" s="2" t="str">
        <f t="shared" si="22"/>
        <v>Saturday</v>
      </c>
      <c r="D740" s="2" t="str">
        <f t="shared" si="23"/>
        <v>September</v>
      </c>
      <c r="E740" s="3">
        <v>0.67951351621273193</v>
      </c>
      <c r="F740" t="s">
        <v>2144</v>
      </c>
      <c r="G740" t="s">
        <v>2356</v>
      </c>
      <c r="H740" t="s">
        <v>1011</v>
      </c>
      <c r="I740" s="1" t="s">
        <v>2565</v>
      </c>
      <c r="J740" s="1" t="s">
        <v>2565</v>
      </c>
      <c r="K740" s="1" t="s">
        <v>2549</v>
      </c>
      <c r="L740" s="1" t="s">
        <v>1012</v>
      </c>
      <c r="M740">
        <v>12677</v>
      </c>
      <c r="N740">
        <v>90</v>
      </c>
      <c r="O740" s="1" t="str">
        <f>VLOOKUP(Sales[[#This Row],[Product ID]],Products[[#Headers],[#Data],[Product ID]:[Product Name]],2,FALSE)</f>
        <v>Ibico Recycled Grain-Textured Covers</v>
      </c>
      <c r="P740" s="1" t="str">
        <f>VLOOKUP(Sales[[#This Row],[Product ID]],Products[[#Headers],[#Data],[Product ID]:[Category]],3,)</f>
        <v>Office Supplies</v>
      </c>
      <c r="Q740" s="13">
        <f>VLOOKUP(Sales[[#This Row],[Product ID]],Products[[#Headers],[#Data],[Product ID]:[Unit Price]],4,FALSE)</f>
        <v>18.77</v>
      </c>
      <c r="R740" s="14">
        <f>VLOOKUP(Sales[[#This Row],[Product ID]],Products[[#Headers],[#Data]],5,FALSE)</f>
        <v>9</v>
      </c>
      <c r="S740" s="13">
        <f>Sales[[#This Row],[Quantity]]*Sales[[#This Row],[Unit Price]]</f>
        <v>1689.3</v>
      </c>
      <c r="T740" s="14">
        <f>Sales[[#This Row],[Quantity]]*Sales[[#This Row],[Unit Cost]]</f>
        <v>810</v>
      </c>
      <c r="U740" s="13">
        <f>Sales[[#This Row],[Total Sales]]-Sales[[#This Row],[Total Cost]]</f>
        <v>879.3</v>
      </c>
    </row>
    <row r="741" spans="1:21" x14ac:dyDescent="0.25">
      <c r="A741" t="s">
        <v>749</v>
      </c>
      <c r="B741" s="2">
        <v>44040</v>
      </c>
      <c r="C741" s="2" t="str">
        <f t="shared" si="22"/>
        <v>Tuesday</v>
      </c>
      <c r="D741" s="2" t="str">
        <f t="shared" si="23"/>
        <v>July</v>
      </c>
      <c r="E741" s="3">
        <v>0.69558471083354001</v>
      </c>
      <c r="F741" t="s">
        <v>2025</v>
      </c>
      <c r="G741" t="s">
        <v>2237</v>
      </c>
      <c r="H741" t="s">
        <v>1010</v>
      </c>
      <c r="I741" s="1" t="s">
        <v>2566</v>
      </c>
      <c r="J741" s="1" t="s">
        <v>2566</v>
      </c>
      <c r="K741" s="1" t="s">
        <v>2549</v>
      </c>
      <c r="L741" s="1" t="s">
        <v>1012</v>
      </c>
      <c r="M741">
        <v>12146</v>
      </c>
      <c r="N741">
        <v>60</v>
      </c>
      <c r="O741" s="1" t="str">
        <f>VLOOKUP(Sales[[#This Row],[Product ID]],Products[[#Headers],[#Data],[Product ID]:[Product Name]],2,FALSE)</f>
        <v>Adalatamine</v>
      </c>
      <c r="P741" s="1" t="str">
        <f>VLOOKUP(Sales[[#This Row],[Product ID]],Products[[#Headers],[#Data],[Product ID]:[Category]],3,)</f>
        <v>Antiseptics</v>
      </c>
      <c r="Q741" s="13">
        <f>VLOOKUP(Sales[[#This Row],[Product ID]],Products[[#Headers],[#Data],[Product ID]:[Unit Price]],4,FALSE)</f>
        <v>46.95</v>
      </c>
      <c r="R741" s="14">
        <f>VLOOKUP(Sales[[#This Row],[Product ID]],Products[[#Headers],[#Data]],5,FALSE)</f>
        <v>21</v>
      </c>
      <c r="S741" s="13">
        <f>Sales[[#This Row],[Quantity]]*Sales[[#This Row],[Unit Price]]</f>
        <v>2817</v>
      </c>
      <c r="T741" s="14">
        <f>Sales[[#This Row],[Quantity]]*Sales[[#This Row],[Unit Cost]]</f>
        <v>1260</v>
      </c>
      <c r="U741" s="13">
        <f>Sales[[#This Row],[Total Sales]]-Sales[[#This Row],[Total Cost]]</f>
        <v>1557</v>
      </c>
    </row>
    <row r="742" spans="1:21" x14ac:dyDescent="0.25">
      <c r="A742" t="s">
        <v>750</v>
      </c>
      <c r="B742" s="2">
        <v>44280</v>
      </c>
      <c r="C742" s="2" t="str">
        <f t="shared" si="22"/>
        <v>Thursday</v>
      </c>
      <c r="D742" s="2" t="str">
        <f t="shared" si="23"/>
        <v>March</v>
      </c>
      <c r="E742" s="3">
        <v>1.4581590491727914E-2</v>
      </c>
      <c r="F742" t="s">
        <v>2154</v>
      </c>
      <c r="G742" t="s">
        <v>2366</v>
      </c>
      <c r="H742" t="s">
        <v>1011</v>
      </c>
      <c r="I742" s="1" t="s">
        <v>2567</v>
      </c>
      <c r="J742" s="1" t="s">
        <v>2567</v>
      </c>
      <c r="K742" s="1" t="s">
        <v>2549</v>
      </c>
      <c r="L742" s="1" t="s">
        <v>1012</v>
      </c>
      <c r="M742">
        <v>12312</v>
      </c>
      <c r="N742">
        <v>41</v>
      </c>
      <c r="O742" s="1" t="str">
        <f>VLOOKUP(Sales[[#This Row],[Product ID]],Products[[#Headers],[#Data],[Product ID]:[Product Name]],2,FALSE)</f>
        <v>Propratecan</v>
      </c>
      <c r="P742" s="1" t="str">
        <f>VLOOKUP(Sales[[#This Row],[Product ID]],Products[[#Headers],[#Data],[Product ID]:[Category]],3,)</f>
        <v>Antimalarial</v>
      </c>
      <c r="Q742" s="13">
        <f>VLOOKUP(Sales[[#This Row],[Product ID]],Products[[#Headers],[#Data],[Product ID]:[Unit Price]],4,FALSE)</f>
        <v>73.88</v>
      </c>
      <c r="R742" s="14">
        <f>VLOOKUP(Sales[[#This Row],[Product ID]],Products[[#Headers],[#Data]],5,FALSE)</f>
        <v>51</v>
      </c>
      <c r="S742" s="13">
        <f>Sales[[#This Row],[Quantity]]*Sales[[#This Row],[Unit Price]]</f>
        <v>3029.08</v>
      </c>
      <c r="T742" s="14">
        <f>Sales[[#This Row],[Quantity]]*Sales[[#This Row],[Unit Cost]]</f>
        <v>2091</v>
      </c>
      <c r="U742" s="13">
        <f>Sales[[#This Row],[Total Sales]]-Sales[[#This Row],[Total Cost]]</f>
        <v>938.07999999999993</v>
      </c>
    </row>
    <row r="743" spans="1:21" x14ac:dyDescent="0.25">
      <c r="A743" t="s">
        <v>751</v>
      </c>
      <c r="B743" s="2">
        <v>44079</v>
      </c>
      <c r="C743" s="2" t="str">
        <f t="shared" si="22"/>
        <v>Saturday</v>
      </c>
      <c r="D743" s="2" t="str">
        <f t="shared" si="23"/>
        <v>September</v>
      </c>
      <c r="E743" s="3">
        <v>0.97864576002418868</v>
      </c>
      <c r="F743" t="s">
        <v>2086</v>
      </c>
      <c r="G743" t="s">
        <v>2298</v>
      </c>
      <c r="H743" t="s">
        <v>1011</v>
      </c>
      <c r="I743" s="1" t="s">
        <v>2568</v>
      </c>
      <c r="J743" s="1" t="s">
        <v>2568</v>
      </c>
      <c r="K743" s="1" t="s">
        <v>2549</v>
      </c>
      <c r="L743" s="1" t="s">
        <v>1012</v>
      </c>
      <c r="M743">
        <v>12409</v>
      </c>
      <c r="N743">
        <v>84</v>
      </c>
      <c r="O743" s="1" t="str">
        <f>VLOOKUP(Sales[[#This Row],[Product ID]],Products[[#Headers],[#Data],[Product ID]:[Product Name]],2,FALSE)</f>
        <v>Electrix Architect's Clamp-On Swing Arm Lamp, Black</v>
      </c>
      <c r="P743" s="1" t="str">
        <f>VLOOKUP(Sales[[#This Row],[Product ID]],Products[[#Headers],[#Data],[Product ID]:[Category]],3,)</f>
        <v>Furniture</v>
      </c>
      <c r="Q743" s="13">
        <f>VLOOKUP(Sales[[#This Row],[Product ID]],Products[[#Headers],[#Data],[Product ID]:[Unit Price]],4,FALSE)</f>
        <v>47.97</v>
      </c>
      <c r="R743" s="14">
        <f>VLOOKUP(Sales[[#This Row],[Product ID]],Products[[#Headers],[#Data]],5,FALSE)</f>
        <v>38</v>
      </c>
      <c r="S743" s="13">
        <f>Sales[[#This Row],[Quantity]]*Sales[[#This Row],[Unit Price]]</f>
        <v>4029.48</v>
      </c>
      <c r="T743" s="14">
        <f>Sales[[#This Row],[Quantity]]*Sales[[#This Row],[Unit Cost]]</f>
        <v>3192</v>
      </c>
      <c r="U743" s="13">
        <f>Sales[[#This Row],[Total Sales]]-Sales[[#This Row],[Total Cost]]</f>
        <v>837.48</v>
      </c>
    </row>
    <row r="744" spans="1:21" x14ac:dyDescent="0.25">
      <c r="A744" t="s">
        <v>752</v>
      </c>
      <c r="B744" s="2">
        <v>44226</v>
      </c>
      <c r="C744" s="2" t="str">
        <f t="shared" si="22"/>
        <v>Saturday</v>
      </c>
      <c r="D744" s="2" t="str">
        <f t="shared" si="23"/>
        <v>January</v>
      </c>
      <c r="E744" s="3">
        <v>0.95730250124366834</v>
      </c>
      <c r="F744" t="s">
        <v>2134</v>
      </c>
      <c r="G744" t="s">
        <v>2346</v>
      </c>
      <c r="H744" t="s">
        <v>1011</v>
      </c>
      <c r="I744" s="1" t="s">
        <v>2569</v>
      </c>
      <c r="J744" s="1" t="s">
        <v>2569</v>
      </c>
      <c r="K744" s="1" t="s">
        <v>2549</v>
      </c>
      <c r="L744" s="1" t="s">
        <v>1012</v>
      </c>
      <c r="M744">
        <v>12994</v>
      </c>
      <c r="N744">
        <v>65</v>
      </c>
      <c r="O744" s="1" t="str">
        <f>VLOOKUP(Sales[[#This Row],[Product ID]],Products[[#Headers],[#Data],[Product ID]:[Product Name]],2,FALSE)</f>
        <v>3-ring staple pack</v>
      </c>
      <c r="P744" s="1" t="str">
        <f>VLOOKUP(Sales[[#This Row],[Product ID]],Products[[#Headers],[#Data],[Product ID]:[Category]],3,)</f>
        <v>Office Supplies</v>
      </c>
      <c r="Q744" s="13">
        <f>VLOOKUP(Sales[[#This Row],[Product ID]],Products[[#Headers],[#Data],[Product ID]:[Unit Price]],4,FALSE)</f>
        <v>86.27</v>
      </c>
      <c r="R744" s="14">
        <f>VLOOKUP(Sales[[#This Row],[Product ID]],Products[[#Headers],[#Data]],5,FALSE)</f>
        <v>62</v>
      </c>
      <c r="S744" s="13">
        <f>Sales[[#This Row],[Quantity]]*Sales[[#This Row],[Unit Price]]</f>
        <v>5607.55</v>
      </c>
      <c r="T744" s="14">
        <f>Sales[[#This Row],[Quantity]]*Sales[[#This Row],[Unit Cost]]</f>
        <v>4030</v>
      </c>
      <c r="U744" s="13">
        <f>Sales[[#This Row],[Total Sales]]-Sales[[#This Row],[Total Cost]]</f>
        <v>1577.5500000000002</v>
      </c>
    </row>
    <row r="745" spans="1:21" x14ac:dyDescent="0.25">
      <c r="A745" t="s">
        <v>753</v>
      </c>
      <c r="B745" s="2">
        <v>44047</v>
      </c>
      <c r="C745" s="2" t="str">
        <f t="shared" si="22"/>
        <v>Tuesday</v>
      </c>
      <c r="D745" s="2" t="str">
        <f t="shared" si="23"/>
        <v>August</v>
      </c>
      <c r="E745" s="3">
        <v>0.68904304092400404</v>
      </c>
      <c r="F745" t="s">
        <v>2178</v>
      </c>
      <c r="G745" t="s">
        <v>2390</v>
      </c>
      <c r="H745" t="s">
        <v>1010</v>
      </c>
      <c r="I745" s="1" t="s">
        <v>2570</v>
      </c>
      <c r="J745" s="1" t="s">
        <v>2570</v>
      </c>
      <c r="K745" s="1" t="s">
        <v>2549</v>
      </c>
      <c r="L745" s="1" t="s">
        <v>1012</v>
      </c>
      <c r="M745">
        <v>12307</v>
      </c>
      <c r="N745">
        <v>22</v>
      </c>
      <c r="O745" s="1" t="str">
        <f>VLOOKUP(Sales[[#This Row],[Product ID]],Products[[#Headers],[#Data],[Product ID]:[Product Name]],2,FALSE)</f>
        <v>Primapion</v>
      </c>
      <c r="P745" s="1" t="str">
        <f>VLOOKUP(Sales[[#This Row],[Product ID]],Products[[#Headers],[#Data],[Product ID]:[Category]],3,)</f>
        <v>Antibiotics</v>
      </c>
      <c r="Q745" s="13">
        <f>VLOOKUP(Sales[[#This Row],[Product ID]],Products[[#Headers],[#Data],[Product ID]:[Unit Price]],4,FALSE)</f>
        <v>52.89</v>
      </c>
      <c r="R745" s="14">
        <f>VLOOKUP(Sales[[#This Row],[Product ID]],Products[[#Headers],[#Data]],5,FALSE)</f>
        <v>35</v>
      </c>
      <c r="S745" s="13">
        <f>Sales[[#This Row],[Quantity]]*Sales[[#This Row],[Unit Price]]</f>
        <v>1163.58</v>
      </c>
      <c r="T745" s="14">
        <f>Sales[[#This Row],[Quantity]]*Sales[[#This Row],[Unit Cost]]</f>
        <v>770</v>
      </c>
      <c r="U745" s="13">
        <f>Sales[[#This Row],[Total Sales]]-Sales[[#This Row],[Total Cost]]</f>
        <v>393.57999999999993</v>
      </c>
    </row>
    <row r="746" spans="1:21" x14ac:dyDescent="0.25">
      <c r="A746" t="s">
        <v>754</v>
      </c>
      <c r="B746" s="2">
        <v>44295</v>
      </c>
      <c r="C746" s="2" t="str">
        <f t="shared" si="22"/>
        <v>Friday</v>
      </c>
      <c r="D746" s="2" t="str">
        <f t="shared" si="23"/>
        <v>April</v>
      </c>
      <c r="E746" s="3">
        <v>0.84138282386279528</v>
      </c>
      <c r="F746" t="s">
        <v>2034</v>
      </c>
      <c r="G746" t="s">
        <v>2246</v>
      </c>
      <c r="H746" t="s">
        <v>1010</v>
      </c>
      <c r="I746" s="1" t="s">
        <v>2570</v>
      </c>
      <c r="J746" s="1" t="s">
        <v>2570</v>
      </c>
      <c r="K746" s="1" t="s">
        <v>2549</v>
      </c>
      <c r="L746" s="1" t="s">
        <v>1014</v>
      </c>
      <c r="M746">
        <v>13111</v>
      </c>
      <c r="N746">
        <v>58</v>
      </c>
      <c r="O746" s="1" t="str">
        <f>VLOOKUP(Sales[[#This Row],[Product ID]],Products[[#Headers],[#Data],[Product ID]:[Product Name]],2,FALSE)</f>
        <v>Riverside Furniture Oval Coffee Table, Oval End Table, End Table with Drawer</v>
      </c>
      <c r="P746" s="1" t="str">
        <f>VLOOKUP(Sales[[#This Row],[Product ID]],Products[[#Headers],[#Data],[Product ID]:[Category]],3,)</f>
        <v>Furniture</v>
      </c>
      <c r="Q746" s="13">
        <f>VLOOKUP(Sales[[#This Row],[Product ID]],Products[[#Headers],[#Data],[Product ID]:[Unit Price]],4,FALSE)</f>
        <v>26.6</v>
      </c>
      <c r="R746" s="14">
        <f>VLOOKUP(Sales[[#This Row],[Product ID]],Products[[#Headers],[#Data]],5,FALSE)</f>
        <v>9</v>
      </c>
      <c r="S746" s="13">
        <f>Sales[[#This Row],[Quantity]]*Sales[[#This Row],[Unit Price]]</f>
        <v>1542.8000000000002</v>
      </c>
      <c r="T746" s="14">
        <f>Sales[[#This Row],[Quantity]]*Sales[[#This Row],[Unit Cost]]</f>
        <v>522</v>
      </c>
      <c r="U746" s="13">
        <f>Sales[[#This Row],[Total Sales]]-Sales[[#This Row],[Total Cost]]</f>
        <v>1020.8000000000002</v>
      </c>
    </row>
    <row r="747" spans="1:21" x14ac:dyDescent="0.25">
      <c r="A747" t="s">
        <v>755</v>
      </c>
      <c r="B747" s="2">
        <v>44156</v>
      </c>
      <c r="C747" s="2" t="str">
        <f t="shared" si="22"/>
        <v>Saturday</v>
      </c>
      <c r="D747" s="2" t="str">
        <f t="shared" si="23"/>
        <v>November</v>
      </c>
      <c r="E747" s="3">
        <v>0.53280970978376752</v>
      </c>
      <c r="F747" t="s">
        <v>2033</v>
      </c>
      <c r="G747" t="s">
        <v>2245</v>
      </c>
      <c r="H747" t="s">
        <v>1011</v>
      </c>
      <c r="I747" s="1" t="s">
        <v>2571</v>
      </c>
      <c r="J747" s="1" t="s">
        <v>2571</v>
      </c>
      <c r="K747" s="1" t="s">
        <v>2549</v>
      </c>
      <c r="L747" s="1" t="s">
        <v>1014</v>
      </c>
      <c r="M747">
        <v>12811</v>
      </c>
      <c r="N747">
        <v>90</v>
      </c>
      <c r="O747" s="1" t="str">
        <f>VLOOKUP(Sales[[#This Row],[Product ID]],Products[[#Headers],[#Data],[Product ID]:[Product Name]],2,FALSE)</f>
        <v>Sony Micro Vault Click 8 GB USB 2.0 Flash Drive</v>
      </c>
      <c r="P747" s="1" t="str">
        <f>VLOOKUP(Sales[[#This Row],[Product ID]],Products[[#Headers],[#Data],[Product ID]:[Category]],3,)</f>
        <v>Technology</v>
      </c>
      <c r="Q747" s="13">
        <f>VLOOKUP(Sales[[#This Row],[Product ID]],Products[[#Headers],[#Data],[Product ID]:[Unit Price]],4,FALSE)</f>
        <v>73.47</v>
      </c>
      <c r="R747" s="14">
        <f>VLOOKUP(Sales[[#This Row],[Product ID]],Products[[#Headers],[#Data]],5,FALSE)</f>
        <v>67</v>
      </c>
      <c r="S747" s="13">
        <f>Sales[[#This Row],[Quantity]]*Sales[[#This Row],[Unit Price]]</f>
        <v>6612.3</v>
      </c>
      <c r="T747" s="14">
        <f>Sales[[#This Row],[Quantity]]*Sales[[#This Row],[Unit Cost]]</f>
        <v>6030</v>
      </c>
      <c r="U747" s="13">
        <f>Sales[[#This Row],[Total Sales]]-Sales[[#This Row],[Total Cost]]</f>
        <v>582.30000000000018</v>
      </c>
    </row>
    <row r="748" spans="1:21" x14ac:dyDescent="0.25">
      <c r="A748" t="s">
        <v>756</v>
      </c>
      <c r="B748" s="2">
        <v>44224</v>
      </c>
      <c r="C748" s="2" t="str">
        <f t="shared" si="22"/>
        <v>Thursday</v>
      </c>
      <c r="D748" s="2" t="str">
        <f t="shared" si="23"/>
        <v>January</v>
      </c>
      <c r="E748" s="3">
        <v>0.55820746200523397</v>
      </c>
      <c r="F748" t="s">
        <v>2173</v>
      </c>
      <c r="G748" t="s">
        <v>2385</v>
      </c>
      <c r="H748" t="s">
        <v>1011</v>
      </c>
      <c r="I748" s="1" t="s">
        <v>2572</v>
      </c>
      <c r="J748" s="1" t="s">
        <v>2572</v>
      </c>
      <c r="K748" s="1" t="s">
        <v>2549</v>
      </c>
      <c r="L748" s="1" t="s">
        <v>1014</v>
      </c>
      <c r="M748">
        <v>13109</v>
      </c>
      <c r="N748">
        <v>30</v>
      </c>
      <c r="O748" s="1" t="str">
        <f>VLOOKUP(Sales[[#This Row],[Product ID]],Products[[#Headers],[#Data],[Product ID]:[Product Name]],2,FALSE)</f>
        <v>Bevis Boat-Shaped Conference Table</v>
      </c>
      <c r="P748" s="1" t="str">
        <f>VLOOKUP(Sales[[#This Row],[Product ID]],Products[[#Headers],[#Data],[Product ID]:[Category]],3,)</f>
        <v>Furniture</v>
      </c>
      <c r="Q748" s="13">
        <f>VLOOKUP(Sales[[#This Row],[Product ID]],Products[[#Headers],[#Data],[Product ID]:[Unit Price]],4,FALSE)</f>
        <v>49.92</v>
      </c>
      <c r="R748" s="14">
        <f>VLOOKUP(Sales[[#This Row],[Product ID]],Products[[#Headers],[#Data]],5,FALSE)</f>
        <v>32</v>
      </c>
      <c r="S748" s="13">
        <f>Sales[[#This Row],[Quantity]]*Sales[[#This Row],[Unit Price]]</f>
        <v>1497.6000000000001</v>
      </c>
      <c r="T748" s="14">
        <f>Sales[[#This Row],[Quantity]]*Sales[[#This Row],[Unit Cost]]</f>
        <v>960</v>
      </c>
      <c r="U748" s="13">
        <f>Sales[[#This Row],[Total Sales]]-Sales[[#This Row],[Total Cost]]</f>
        <v>537.60000000000014</v>
      </c>
    </row>
    <row r="749" spans="1:21" x14ac:dyDescent="0.25">
      <c r="A749" t="s">
        <v>757</v>
      </c>
      <c r="B749" s="2">
        <v>44000</v>
      </c>
      <c r="C749" s="2" t="str">
        <f t="shared" si="22"/>
        <v>Thursday</v>
      </c>
      <c r="D749" s="2" t="str">
        <f t="shared" si="23"/>
        <v>June</v>
      </c>
      <c r="E749" s="3">
        <v>0.4863416861895713</v>
      </c>
      <c r="F749" t="s">
        <v>2200</v>
      </c>
      <c r="G749" t="s">
        <v>2412</v>
      </c>
      <c r="H749" t="s">
        <v>1010</v>
      </c>
      <c r="I749" s="1" t="s">
        <v>2560</v>
      </c>
      <c r="J749" s="1" t="s">
        <v>2560</v>
      </c>
      <c r="K749" s="1" t="s">
        <v>2549</v>
      </c>
      <c r="L749" s="1" t="s">
        <v>1014</v>
      </c>
      <c r="M749">
        <v>12718</v>
      </c>
      <c r="N749">
        <v>12</v>
      </c>
      <c r="O749" s="1" t="str">
        <f>VLOOKUP(Sales[[#This Row],[Product ID]],Products[[#Headers],[#Data],[Product ID]:[Product Name]],2,FALSE)</f>
        <v>Lexmark MarkNet N8150 Wireless Print Server</v>
      </c>
      <c r="P749" s="1" t="str">
        <f>VLOOKUP(Sales[[#This Row],[Product ID]],Products[[#Headers],[#Data],[Product ID]:[Category]],3,)</f>
        <v>Technology</v>
      </c>
      <c r="Q749" s="13">
        <f>VLOOKUP(Sales[[#This Row],[Product ID]],Products[[#Headers],[#Data],[Product ID]:[Unit Price]],4,FALSE)</f>
        <v>63.06</v>
      </c>
      <c r="R749" s="14">
        <f>VLOOKUP(Sales[[#This Row],[Product ID]],Products[[#Headers],[#Data]],5,FALSE)</f>
        <v>54</v>
      </c>
      <c r="S749" s="13">
        <f>Sales[[#This Row],[Quantity]]*Sales[[#This Row],[Unit Price]]</f>
        <v>756.72</v>
      </c>
      <c r="T749" s="14">
        <f>Sales[[#This Row],[Quantity]]*Sales[[#This Row],[Unit Cost]]</f>
        <v>648</v>
      </c>
      <c r="U749" s="13">
        <f>Sales[[#This Row],[Total Sales]]-Sales[[#This Row],[Total Cost]]</f>
        <v>108.72000000000003</v>
      </c>
    </row>
    <row r="750" spans="1:21" x14ac:dyDescent="0.25">
      <c r="A750" t="s">
        <v>758</v>
      </c>
      <c r="B750" s="2">
        <v>44007</v>
      </c>
      <c r="C750" s="2" t="str">
        <f t="shared" si="22"/>
        <v>Thursday</v>
      </c>
      <c r="D750" s="2" t="str">
        <f t="shared" si="23"/>
        <v>June</v>
      </c>
      <c r="E750" s="3">
        <v>0.48514956046999402</v>
      </c>
      <c r="F750" t="s">
        <v>2222</v>
      </c>
      <c r="G750" t="s">
        <v>2434</v>
      </c>
      <c r="H750" t="s">
        <v>1011</v>
      </c>
      <c r="I750" s="1" t="s">
        <v>2573</v>
      </c>
      <c r="J750" s="1" t="s">
        <v>2573</v>
      </c>
      <c r="K750" s="1" t="s">
        <v>2549</v>
      </c>
      <c r="L750" s="1" t="s">
        <v>1014</v>
      </c>
      <c r="M750">
        <v>12259</v>
      </c>
      <c r="N750">
        <v>47</v>
      </c>
      <c r="O750" s="1" t="str">
        <f>VLOOKUP(Sales[[#This Row],[Product ID]],Products[[#Headers],[#Data],[Product ID]:[Product Name]],2,FALSE)</f>
        <v>Imiformin Transmunex</v>
      </c>
      <c r="P750" s="1" t="str">
        <f>VLOOKUP(Sales[[#This Row],[Product ID]],Products[[#Headers],[#Data],[Product ID]:[Category]],3,)</f>
        <v>Antibiotics</v>
      </c>
      <c r="Q750" s="13">
        <f>VLOOKUP(Sales[[#This Row],[Product ID]],Products[[#Headers],[#Data],[Product ID]:[Unit Price]],4,FALSE)</f>
        <v>93.69</v>
      </c>
      <c r="R750" s="14">
        <f>VLOOKUP(Sales[[#This Row],[Product ID]],Products[[#Headers],[#Data]],5,FALSE)</f>
        <v>58</v>
      </c>
      <c r="S750" s="13">
        <f>Sales[[#This Row],[Quantity]]*Sales[[#This Row],[Unit Price]]</f>
        <v>4403.43</v>
      </c>
      <c r="T750" s="14">
        <f>Sales[[#This Row],[Quantity]]*Sales[[#This Row],[Unit Cost]]</f>
        <v>2726</v>
      </c>
      <c r="U750" s="13">
        <f>Sales[[#This Row],[Total Sales]]-Sales[[#This Row],[Total Cost]]</f>
        <v>1677.4300000000003</v>
      </c>
    </row>
    <row r="751" spans="1:21" x14ac:dyDescent="0.25">
      <c r="A751" t="s">
        <v>759</v>
      </c>
      <c r="B751" s="2">
        <v>44222</v>
      </c>
      <c r="C751" s="2" t="str">
        <f t="shared" si="22"/>
        <v>Tuesday</v>
      </c>
      <c r="D751" s="2" t="str">
        <f t="shared" si="23"/>
        <v>January</v>
      </c>
      <c r="E751" s="3">
        <v>0.17401774101120548</v>
      </c>
      <c r="F751" t="s">
        <v>2091</v>
      </c>
      <c r="G751" t="s">
        <v>2303</v>
      </c>
      <c r="H751" t="s">
        <v>1010</v>
      </c>
      <c r="I751" s="1" t="s">
        <v>2570</v>
      </c>
      <c r="J751" s="1" t="s">
        <v>2570</v>
      </c>
      <c r="K751" s="1" t="s">
        <v>2549</v>
      </c>
      <c r="L751" s="1" t="s">
        <v>1012</v>
      </c>
      <c r="M751">
        <v>12151</v>
      </c>
      <c r="N751">
        <v>82</v>
      </c>
      <c r="O751" s="1" t="str">
        <f>VLOOKUP(Sales[[#This Row],[Product ID]],Products[[#Headers],[#Data],[Product ID]:[Product Name]],2,FALSE)</f>
        <v>Adtiza Gammaluble</v>
      </c>
      <c r="P751" s="1" t="str">
        <f>VLOOKUP(Sales[[#This Row],[Product ID]],Products[[#Headers],[#Data],[Product ID]:[Category]],3,)</f>
        <v>Antibiotics</v>
      </c>
      <c r="Q751" s="13">
        <f>VLOOKUP(Sales[[#This Row],[Product ID]],Products[[#Headers],[#Data],[Product ID]:[Unit Price]],4,FALSE)</f>
        <v>72.61</v>
      </c>
      <c r="R751" s="14">
        <f>VLOOKUP(Sales[[#This Row],[Product ID]],Products[[#Headers],[#Data]],5,FALSE)</f>
        <v>67</v>
      </c>
      <c r="S751" s="13">
        <f>Sales[[#This Row],[Quantity]]*Sales[[#This Row],[Unit Price]]</f>
        <v>5954.0199999999995</v>
      </c>
      <c r="T751" s="14">
        <f>Sales[[#This Row],[Quantity]]*Sales[[#This Row],[Unit Cost]]</f>
        <v>5494</v>
      </c>
      <c r="U751" s="13">
        <f>Sales[[#This Row],[Total Sales]]-Sales[[#This Row],[Total Cost]]</f>
        <v>460.01999999999953</v>
      </c>
    </row>
    <row r="752" spans="1:21" x14ac:dyDescent="0.25">
      <c r="A752" t="s">
        <v>760</v>
      </c>
      <c r="B752" s="2">
        <v>44071</v>
      </c>
      <c r="C752" s="2" t="str">
        <f t="shared" si="22"/>
        <v>Friday</v>
      </c>
      <c r="D752" s="2" t="str">
        <f t="shared" si="23"/>
        <v>August</v>
      </c>
      <c r="E752" s="3">
        <v>0.74974248445944225</v>
      </c>
      <c r="F752" t="s">
        <v>2184</v>
      </c>
      <c r="G752" t="s">
        <v>2396</v>
      </c>
      <c r="H752" t="s">
        <v>1010</v>
      </c>
      <c r="I752" s="1" t="s">
        <v>2550</v>
      </c>
      <c r="J752" s="1" t="s">
        <v>2550</v>
      </c>
      <c r="K752" s="1" t="s">
        <v>2549</v>
      </c>
      <c r="L752" s="1" t="s">
        <v>1012</v>
      </c>
      <c r="M752">
        <v>12524</v>
      </c>
      <c r="N752">
        <v>17</v>
      </c>
      <c r="O752" s="1" t="str">
        <f>VLOOKUP(Sales[[#This Row],[Product ID]],Products[[#Headers],[#Data],[Product ID]:[Product Name]],2,FALSE)</f>
        <v>Avaya 5420 Digital phone</v>
      </c>
      <c r="P752" s="1" t="str">
        <f>VLOOKUP(Sales[[#This Row],[Product ID]],Products[[#Headers],[#Data],[Product ID]:[Category]],3,)</f>
        <v>Technology</v>
      </c>
      <c r="Q752" s="13">
        <f>VLOOKUP(Sales[[#This Row],[Product ID]],Products[[#Headers],[#Data],[Product ID]:[Unit Price]],4,FALSE)</f>
        <v>80.48</v>
      </c>
      <c r="R752" s="14">
        <f>VLOOKUP(Sales[[#This Row],[Product ID]],Products[[#Headers],[#Data]],5,FALSE)</f>
        <v>53</v>
      </c>
      <c r="S752" s="13">
        <f>Sales[[#This Row],[Quantity]]*Sales[[#This Row],[Unit Price]]</f>
        <v>1368.16</v>
      </c>
      <c r="T752" s="14">
        <f>Sales[[#This Row],[Quantity]]*Sales[[#This Row],[Unit Cost]]</f>
        <v>901</v>
      </c>
      <c r="U752" s="13">
        <f>Sales[[#This Row],[Total Sales]]-Sales[[#This Row],[Total Cost]]</f>
        <v>467.16000000000008</v>
      </c>
    </row>
    <row r="753" spans="1:21" x14ac:dyDescent="0.25">
      <c r="A753" t="s">
        <v>761</v>
      </c>
      <c r="B753" s="2">
        <v>44207</v>
      </c>
      <c r="C753" s="2" t="str">
        <f t="shared" si="22"/>
        <v>Monday</v>
      </c>
      <c r="D753" s="2" t="str">
        <f t="shared" si="23"/>
        <v>January</v>
      </c>
      <c r="E753" s="3">
        <v>0.77205951252290106</v>
      </c>
      <c r="F753" t="s">
        <v>2132</v>
      </c>
      <c r="G753" t="s">
        <v>2344</v>
      </c>
      <c r="H753" t="s">
        <v>1010</v>
      </c>
      <c r="I753" s="1" t="s">
        <v>2574</v>
      </c>
      <c r="J753" s="1" t="s">
        <v>2574</v>
      </c>
      <c r="K753" s="1" t="s">
        <v>2549</v>
      </c>
      <c r="L753" s="1" t="s">
        <v>1012</v>
      </c>
      <c r="M753">
        <v>12878</v>
      </c>
      <c r="N753">
        <v>14</v>
      </c>
      <c r="O753" s="1" t="str">
        <f>VLOOKUP(Sales[[#This Row],[Product ID]],Products[[#Headers],[#Data],[Product ID]:[Product Name]],2,FALSE)</f>
        <v>Contract Clock, 14", Brown</v>
      </c>
      <c r="P753" s="1" t="str">
        <f>VLOOKUP(Sales[[#This Row],[Product ID]],Products[[#Headers],[#Data],[Product ID]:[Category]],3,)</f>
        <v>Furniture</v>
      </c>
      <c r="Q753" s="13">
        <f>VLOOKUP(Sales[[#This Row],[Product ID]],Products[[#Headers],[#Data],[Product ID]:[Unit Price]],4,FALSE)</f>
        <v>31.67</v>
      </c>
      <c r="R753" s="14">
        <f>VLOOKUP(Sales[[#This Row],[Product ID]],Products[[#Headers],[#Data]],5,FALSE)</f>
        <v>24</v>
      </c>
      <c r="S753" s="13">
        <f>Sales[[#This Row],[Quantity]]*Sales[[#This Row],[Unit Price]]</f>
        <v>443.38</v>
      </c>
      <c r="T753" s="14">
        <f>Sales[[#This Row],[Quantity]]*Sales[[#This Row],[Unit Cost]]</f>
        <v>336</v>
      </c>
      <c r="U753" s="13">
        <f>Sales[[#This Row],[Total Sales]]-Sales[[#This Row],[Total Cost]]</f>
        <v>107.38</v>
      </c>
    </row>
    <row r="754" spans="1:21" x14ac:dyDescent="0.25">
      <c r="A754" t="s">
        <v>762</v>
      </c>
      <c r="B754" s="2">
        <v>44181</v>
      </c>
      <c r="C754" s="2" t="str">
        <f t="shared" si="22"/>
        <v>Wednesday</v>
      </c>
      <c r="D754" s="2" t="str">
        <f t="shared" si="23"/>
        <v>December</v>
      </c>
      <c r="E754" s="3">
        <v>0.90552193106871015</v>
      </c>
      <c r="F754" t="s">
        <v>2191</v>
      </c>
      <c r="G754" t="s">
        <v>2403</v>
      </c>
      <c r="H754" t="s">
        <v>1011</v>
      </c>
      <c r="I754" s="1" t="s">
        <v>2564</v>
      </c>
      <c r="J754" s="1" t="s">
        <v>2564</v>
      </c>
      <c r="K754" s="1" t="s">
        <v>2549</v>
      </c>
      <c r="L754" s="1" t="s">
        <v>1012</v>
      </c>
      <c r="M754">
        <v>12898</v>
      </c>
      <c r="N754">
        <v>37</v>
      </c>
      <c r="O754" s="1" t="str">
        <f>VLOOKUP(Sales[[#This Row],[Product ID]],Products[[#Headers],[#Data],[Product ID]:[Product Name]],2,FALSE)</f>
        <v>Cisco 8x8 Inc. 6753i IP Business Phone System</v>
      </c>
      <c r="P754" s="1" t="str">
        <f>VLOOKUP(Sales[[#This Row],[Product ID]],Products[[#Headers],[#Data],[Product ID]:[Category]],3,)</f>
        <v>Technology</v>
      </c>
      <c r="Q754" s="13">
        <f>VLOOKUP(Sales[[#This Row],[Product ID]],Products[[#Headers],[#Data],[Product ID]:[Unit Price]],4,FALSE)</f>
        <v>55.5</v>
      </c>
      <c r="R754" s="14">
        <f>VLOOKUP(Sales[[#This Row],[Product ID]],Products[[#Headers],[#Data]],5,FALSE)</f>
        <v>24</v>
      </c>
      <c r="S754" s="13">
        <f>Sales[[#This Row],[Quantity]]*Sales[[#This Row],[Unit Price]]</f>
        <v>2053.5</v>
      </c>
      <c r="T754" s="14">
        <f>Sales[[#This Row],[Quantity]]*Sales[[#This Row],[Unit Cost]]</f>
        <v>888</v>
      </c>
      <c r="U754" s="13">
        <f>Sales[[#This Row],[Total Sales]]-Sales[[#This Row],[Total Cost]]</f>
        <v>1165.5</v>
      </c>
    </row>
    <row r="755" spans="1:21" x14ac:dyDescent="0.25">
      <c r="A755" t="s">
        <v>763</v>
      </c>
      <c r="B755" s="2">
        <v>44134</v>
      </c>
      <c r="C755" s="2" t="str">
        <f t="shared" si="22"/>
        <v>Friday</v>
      </c>
      <c r="D755" s="2" t="str">
        <f t="shared" si="23"/>
        <v>October</v>
      </c>
      <c r="E755" s="3">
        <v>0.3593959674308661</v>
      </c>
      <c r="F755" t="s">
        <v>2088</v>
      </c>
      <c r="G755" t="s">
        <v>2300</v>
      </c>
      <c r="H755" t="s">
        <v>1010</v>
      </c>
      <c r="I755" s="1" t="s">
        <v>2556</v>
      </c>
      <c r="J755" s="1" t="s">
        <v>2556</v>
      </c>
      <c r="K755" s="1" t="s">
        <v>2549</v>
      </c>
      <c r="L755" s="1" t="s">
        <v>1012</v>
      </c>
      <c r="M755">
        <v>12152</v>
      </c>
      <c r="N755">
        <v>84</v>
      </c>
      <c r="O755" s="1" t="str">
        <f>VLOOKUP(Sales[[#This Row],[Product ID]],Products[[#Headers],[#Data],[Product ID]:[Product Name]],2,FALSE)</f>
        <v>Afaxacin</v>
      </c>
      <c r="P755" s="1" t="str">
        <f>VLOOKUP(Sales[[#This Row],[Product ID]],Products[[#Headers],[#Data],[Product ID]:[Category]],3,)</f>
        <v>Analgesics</v>
      </c>
      <c r="Q755" s="13">
        <f>VLOOKUP(Sales[[#This Row],[Product ID]],Products[[#Headers],[#Data],[Product ID]:[Unit Price]],4,FALSE)</f>
        <v>54.67</v>
      </c>
      <c r="R755" s="14">
        <f>VLOOKUP(Sales[[#This Row],[Product ID]],Products[[#Headers],[#Data]],5,FALSE)</f>
        <v>35</v>
      </c>
      <c r="S755" s="13">
        <f>Sales[[#This Row],[Quantity]]*Sales[[#This Row],[Unit Price]]</f>
        <v>4592.28</v>
      </c>
      <c r="T755" s="14">
        <f>Sales[[#This Row],[Quantity]]*Sales[[#This Row],[Unit Cost]]</f>
        <v>2940</v>
      </c>
      <c r="U755" s="13">
        <f>Sales[[#This Row],[Total Sales]]-Sales[[#This Row],[Total Cost]]</f>
        <v>1652.2799999999997</v>
      </c>
    </row>
    <row r="756" spans="1:21" x14ac:dyDescent="0.25">
      <c r="A756" t="s">
        <v>764</v>
      </c>
      <c r="B756" s="2">
        <v>44252</v>
      </c>
      <c r="C756" s="2" t="str">
        <f t="shared" si="22"/>
        <v>Thursday</v>
      </c>
      <c r="D756" s="2" t="str">
        <f t="shared" si="23"/>
        <v>February</v>
      </c>
      <c r="E756" s="3">
        <v>0.34340256134990488</v>
      </c>
      <c r="F756" t="s">
        <v>2183</v>
      </c>
      <c r="G756" t="s">
        <v>2395</v>
      </c>
      <c r="H756" t="s">
        <v>1010</v>
      </c>
      <c r="I756" s="1" t="s">
        <v>2575</v>
      </c>
      <c r="J756" s="1" t="s">
        <v>2575</v>
      </c>
      <c r="K756" s="1" t="s">
        <v>2549</v>
      </c>
      <c r="L756" s="1" t="s">
        <v>1013</v>
      </c>
      <c r="M756">
        <v>12673</v>
      </c>
      <c r="N756">
        <v>43</v>
      </c>
      <c r="O756" s="1" t="str">
        <f>VLOOKUP(Sales[[#This Row],[Product ID]],Products[[#Headers],[#Data],[Product ID]:[Product Name]],2,FALSE)</f>
        <v>Hon 2090 “Pillow Soft” Series Mid Back Swivel/Tilt Chairs</v>
      </c>
      <c r="P756" s="1" t="str">
        <f>VLOOKUP(Sales[[#This Row],[Product ID]],Products[[#Headers],[#Data],[Product ID]:[Category]],3,)</f>
        <v>Furniture</v>
      </c>
      <c r="Q756" s="13">
        <f>VLOOKUP(Sales[[#This Row],[Product ID]],Products[[#Headers],[#Data],[Product ID]:[Unit Price]],4,FALSE)</f>
        <v>87.48</v>
      </c>
      <c r="R756" s="14">
        <f>VLOOKUP(Sales[[#This Row],[Product ID]],Products[[#Headers],[#Data]],5,FALSE)</f>
        <v>61</v>
      </c>
      <c r="S756" s="13">
        <f>Sales[[#This Row],[Quantity]]*Sales[[#This Row],[Unit Price]]</f>
        <v>3761.6400000000003</v>
      </c>
      <c r="T756" s="14">
        <f>Sales[[#This Row],[Quantity]]*Sales[[#This Row],[Unit Cost]]</f>
        <v>2623</v>
      </c>
      <c r="U756" s="13">
        <f>Sales[[#This Row],[Total Sales]]-Sales[[#This Row],[Total Cost]]</f>
        <v>1138.6400000000003</v>
      </c>
    </row>
    <row r="757" spans="1:21" x14ac:dyDescent="0.25">
      <c r="A757" t="s">
        <v>765</v>
      </c>
      <c r="B757" s="2">
        <v>44233</v>
      </c>
      <c r="C757" s="2" t="str">
        <f t="shared" si="22"/>
        <v>Saturday</v>
      </c>
      <c r="D757" s="2" t="str">
        <f t="shared" si="23"/>
        <v>February</v>
      </c>
      <c r="E757" s="3">
        <v>7.4408708917921285E-2</v>
      </c>
      <c r="F757" t="s">
        <v>2032</v>
      </c>
      <c r="G757" t="s">
        <v>2244</v>
      </c>
      <c r="H757" t="s">
        <v>1011</v>
      </c>
      <c r="I757" s="1" t="s">
        <v>2576</v>
      </c>
      <c r="J757" s="1" t="s">
        <v>2576</v>
      </c>
      <c r="K757" s="1" t="s">
        <v>2549</v>
      </c>
      <c r="L757" s="1" t="s">
        <v>1013</v>
      </c>
      <c r="M757">
        <v>13059</v>
      </c>
      <c r="N757">
        <v>63</v>
      </c>
      <c r="O757" s="1" t="str">
        <f>VLOOKUP(Sales[[#This Row],[Product ID]],Products[[#Headers],[#Data],[Product ID]:[Product Name]],2,FALSE)</f>
        <v>Logitech MX Performance Wireless Mouse</v>
      </c>
      <c r="P757" s="1" t="str">
        <f>VLOOKUP(Sales[[#This Row],[Product ID]],Products[[#Headers],[#Data],[Product ID]:[Category]],3,)</f>
        <v>Technology</v>
      </c>
      <c r="Q757" s="13">
        <f>VLOOKUP(Sales[[#This Row],[Product ID]],Products[[#Headers],[#Data],[Product ID]:[Unit Price]],4,FALSE)</f>
        <v>13.78</v>
      </c>
      <c r="R757" s="14">
        <f>VLOOKUP(Sales[[#This Row],[Product ID]],Products[[#Headers],[#Data]],5,FALSE)</f>
        <v>9</v>
      </c>
      <c r="S757" s="13">
        <f>Sales[[#This Row],[Quantity]]*Sales[[#This Row],[Unit Price]]</f>
        <v>868.14</v>
      </c>
      <c r="T757" s="14">
        <f>Sales[[#This Row],[Quantity]]*Sales[[#This Row],[Unit Cost]]</f>
        <v>567</v>
      </c>
      <c r="U757" s="13">
        <f>Sales[[#This Row],[Total Sales]]-Sales[[#This Row],[Total Cost]]</f>
        <v>301.14</v>
      </c>
    </row>
    <row r="758" spans="1:21" x14ac:dyDescent="0.25">
      <c r="A758" t="s">
        <v>766</v>
      </c>
      <c r="B758" s="2">
        <v>44082</v>
      </c>
      <c r="C758" s="2" t="str">
        <f t="shared" si="22"/>
        <v>Tuesday</v>
      </c>
      <c r="D758" s="2" t="str">
        <f t="shared" si="23"/>
        <v>September</v>
      </c>
      <c r="E758" s="3">
        <v>0.89315395716141577</v>
      </c>
      <c r="F758" t="s">
        <v>2204</v>
      </c>
      <c r="G758" t="s">
        <v>2416</v>
      </c>
      <c r="H758" t="s">
        <v>1010</v>
      </c>
      <c r="I758" s="1" t="s">
        <v>2577</v>
      </c>
      <c r="J758" s="1" t="s">
        <v>2577</v>
      </c>
      <c r="K758" s="1" t="s">
        <v>2549</v>
      </c>
      <c r="L758" s="1" t="s">
        <v>1013</v>
      </c>
      <c r="M758">
        <v>12684</v>
      </c>
      <c r="N758">
        <v>98</v>
      </c>
      <c r="O758" s="1" t="str">
        <f>VLOOKUP(Sales[[#This Row],[Product ID]],Products[[#Headers],[#Data],[Product ID]:[Product Name]],2,FALSE)</f>
        <v>OIC Binder Clips, Mini, 1/4" Capacity, Black</v>
      </c>
      <c r="P758" s="1" t="str">
        <f>VLOOKUP(Sales[[#This Row],[Product ID]],Products[[#Headers],[#Data],[Product ID]:[Category]],3,)</f>
        <v>Office Supplies</v>
      </c>
      <c r="Q758" s="13">
        <f>VLOOKUP(Sales[[#This Row],[Product ID]],Products[[#Headers],[#Data],[Product ID]:[Unit Price]],4,FALSE)</f>
        <v>57.27</v>
      </c>
      <c r="R758" s="14">
        <f>VLOOKUP(Sales[[#This Row],[Product ID]],Products[[#Headers],[#Data]],5,FALSE)</f>
        <v>38</v>
      </c>
      <c r="S758" s="13">
        <f>Sales[[#This Row],[Quantity]]*Sales[[#This Row],[Unit Price]]</f>
        <v>5612.46</v>
      </c>
      <c r="T758" s="14">
        <f>Sales[[#This Row],[Quantity]]*Sales[[#This Row],[Unit Cost]]</f>
        <v>3724</v>
      </c>
      <c r="U758" s="13">
        <f>Sales[[#This Row],[Total Sales]]-Sales[[#This Row],[Total Cost]]</f>
        <v>1888.46</v>
      </c>
    </row>
    <row r="759" spans="1:21" x14ac:dyDescent="0.25">
      <c r="A759" t="s">
        <v>767</v>
      </c>
      <c r="B759" s="2">
        <v>44183</v>
      </c>
      <c r="C759" s="2" t="str">
        <f t="shared" si="22"/>
        <v>Friday</v>
      </c>
      <c r="D759" s="2" t="str">
        <f t="shared" si="23"/>
        <v>December</v>
      </c>
      <c r="E759" s="3">
        <v>0.51971723067040765</v>
      </c>
      <c r="F759" t="s">
        <v>2208</v>
      </c>
      <c r="G759" t="s">
        <v>2420</v>
      </c>
      <c r="H759" t="s">
        <v>1011</v>
      </c>
      <c r="I759" s="1" t="s">
        <v>2578</v>
      </c>
      <c r="J759" s="1" t="s">
        <v>2578</v>
      </c>
      <c r="K759" s="1" t="s">
        <v>2549</v>
      </c>
      <c r="L759" s="1" t="s">
        <v>1013</v>
      </c>
      <c r="M759">
        <v>12641</v>
      </c>
      <c r="N759">
        <v>80</v>
      </c>
      <c r="O759" s="1" t="str">
        <f>VLOOKUP(Sales[[#This Row],[Product ID]],Products[[#Headers],[#Data],[Product ID]:[Product Name]],2,FALSE)</f>
        <v>Howard Miller 13" Diameter Goldtone Round Wall Clock</v>
      </c>
      <c r="P759" s="1" t="str">
        <f>VLOOKUP(Sales[[#This Row],[Product ID]],Products[[#Headers],[#Data],[Product ID]:[Category]],3,)</f>
        <v>Furniture</v>
      </c>
      <c r="Q759" s="13">
        <f>VLOOKUP(Sales[[#This Row],[Product ID]],Products[[#Headers],[#Data],[Product ID]:[Unit Price]],4,FALSE)</f>
        <v>84.05</v>
      </c>
      <c r="R759" s="14">
        <f>VLOOKUP(Sales[[#This Row],[Product ID]],Products[[#Headers],[#Data]],5,FALSE)</f>
        <v>62</v>
      </c>
      <c r="S759" s="13">
        <f>Sales[[#This Row],[Quantity]]*Sales[[#This Row],[Unit Price]]</f>
        <v>6724</v>
      </c>
      <c r="T759" s="14">
        <f>Sales[[#This Row],[Quantity]]*Sales[[#This Row],[Unit Cost]]</f>
        <v>4960</v>
      </c>
      <c r="U759" s="13">
        <f>Sales[[#This Row],[Total Sales]]-Sales[[#This Row],[Total Cost]]</f>
        <v>1764</v>
      </c>
    </row>
    <row r="760" spans="1:21" x14ac:dyDescent="0.25">
      <c r="A760" t="s">
        <v>768</v>
      </c>
      <c r="B760" s="2">
        <v>44194</v>
      </c>
      <c r="C760" s="2" t="str">
        <f t="shared" si="22"/>
        <v>Tuesday</v>
      </c>
      <c r="D760" s="2" t="str">
        <f t="shared" si="23"/>
        <v>December</v>
      </c>
      <c r="E760" s="3">
        <v>0.26105787972105421</v>
      </c>
      <c r="F760" t="s">
        <v>2142</v>
      </c>
      <c r="G760" t="s">
        <v>2354</v>
      </c>
      <c r="H760" t="s">
        <v>1010</v>
      </c>
      <c r="I760" s="1" t="s">
        <v>2579</v>
      </c>
      <c r="J760" s="1" t="s">
        <v>2579</v>
      </c>
      <c r="K760" s="1" t="s">
        <v>2549</v>
      </c>
      <c r="L760" s="1" t="s">
        <v>1012</v>
      </c>
      <c r="M760">
        <v>12158</v>
      </c>
      <c r="N760">
        <v>39</v>
      </c>
      <c r="O760" s="1" t="str">
        <f>VLOOKUP(Sales[[#This Row],[Product ID]],Products[[#Headers],[#Data],[Product ID]:[Product Name]],2,FALSE)</f>
        <v>Aggretisol</v>
      </c>
      <c r="P760" s="1" t="str">
        <f>VLOOKUP(Sales[[#This Row],[Product ID]],Products[[#Headers],[#Data],[Product ID]:[Category]],3,)</f>
        <v>Antimalarial</v>
      </c>
      <c r="Q760" s="13">
        <f>VLOOKUP(Sales[[#This Row],[Product ID]],Products[[#Headers],[#Data],[Product ID]:[Unit Price]],4,FALSE)</f>
        <v>88.63</v>
      </c>
      <c r="R760" s="14">
        <f>VLOOKUP(Sales[[#This Row],[Product ID]],Products[[#Headers],[#Data]],5,FALSE)</f>
        <v>66</v>
      </c>
      <c r="S760" s="13">
        <f>Sales[[#This Row],[Quantity]]*Sales[[#This Row],[Unit Price]]</f>
        <v>3456.5699999999997</v>
      </c>
      <c r="T760" s="14">
        <f>Sales[[#This Row],[Quantity]]*Sales[[#This Row],[Unit Cost]]</f>
        <v>2574</v>
      </c>
      <c r="U760" s="13">
        <f>Sales[[#This Row],[Total Sales]]-Sales[[#This Row],[Total Cost]]</f>
        <v>882.56999999999971</v>
      </c>
    </row>
    <row r="761" spans="1:21" x14ac:dyDescent="0.25">
      <c r="A761" t="s">
        <v>769</v>
      </c>
      <c r="B761" s="2">
        <v>44337</v>
      </c>
      <c r="C761" s="2" t="str">
        <f t="shared" si="22"/>
        <v>Friday</v>
      </c>
      <c r="D761" s="2" t="str">
        <f t="shared" si="23"/>
        <v>May</v>
      </c>
      <c r="E761" s="3">
        <v>0.93860521308431311</v>
      </c>
      <c r="F761" t="s">
        <v>2060</v>
      </c>
      <c r="G761" t="s">
        <v>2272</v>
      </c>
      <c r="H761" t="s">
        <v>1011</v>
      </c>
      <c r="I761" s="1" t="s">
        <v>2580</v>
      </c>
      <c r="J761" s="1" t="s">
        <v>2580</v>
      </c>
      <c r="K761" s="1" t="s">
        <v>2549</v>
      </c>
      <c r="L761" s="1" t="s">
        <v>1012</v>
      </c>
      <c r="M761">
        <v>12702</v>
      </c>
      <c r="N761">
        <v>60</v>
      </c>
      <c r="O761" s="1" t="str">
        <f>VLOOKUP(Sales[[#This Row],[Product ID]],Products[[#Headers],[#Data],[Product ID]:[Product Name]],2,FALSE)</f>
        <v>Pizazz Global Quick File</v>
      </c>
      <c r="P761" s="1" t="str">
        <f>VLOOKUP(Sales[[#This Row],[Product ID]],Products[[#Headers],[#Data],[Product ID]:[Category]],3,)</f>
        <v>Office Supplies</v>
      </c>
      <c r="Q761" s="13">
        <f>VLOOKUP(Sales[[#This Row],[Product ID]],Products[[#Headers],[#Data],[Product ID]:[Unit Price]],4,FALSE)</f>
        <v>79.86</v>
      </c>
      <c r="R761" s="14">
        <f>VLOOKUP(Sales[[#This Row],[Product ID]],Products[[#Headers],[#Data]],5,FALSE)</f>
        <v>72</v>
      </c>
      <c r="S761" s="13">
        <f>Sales[[#This Row],[Quantity]]*Sales[[#This Row],[Unit Price]]</f>
        <v>4791.6000000000004</v>
      </c>
      <c r="T761" s="14">
        <f>Sales[[#This Row],[Quantity]]*Sales[[#This Row],[Unit Cost]]</f>
        <v>4320</v>
      </c>
      <c r="U761" s="13">
        <f>Sales[[#This Row],[Total Sales]]-Sales[[#This Row],[Total Cost]]</f>
        <v>471.60000000000036</v>
      </c>
    </row>
    <row r="762" spans="1:21" x14ac:dyDescent="0.25">
      <c r="A762" t="s">
        <v>770</v>
      </c>
      <c r="B762" s="2">
        <v>44278</v>
      </c>
      <c r="C762" s="2" t="str">
        <f t="shared" si="22"/>
        <v>Tuesday</v>
      </c>
      <c r="D762" s="2" t="str">
        <f t="shared" si="23"/>
        <v>March</v>
      </c>
      <c r="E762" s="3">
        <v>0.58336114052652277</v>
      </c>
      <c r="F762" t="s">
        <v>2044</v>
      </c>
      <c r="G762" t="s">
        <v>2256</v>
      </c>
      <c r="H762" t="s">
        <v>1011</v>
      </c>
      <c r="I762" s="1" t="s">
        <v>2581</v>
      </c>
      <c r="J762" s="1" t="s">
        <v>2581</v>
      </c>
      <c r="K762" s="1" t="s">
        <v>2549</v>
      </c>
      <c r="L762" s="1" t="s">
        <v>1012</v>
      </c>
      <c r="M762">
        <v>13127</v>
      </c>
      <c r="N762">
        <v>79</v>
      </c>
      <c r="O762" s="1" t="str">
        <f>VLOOKUP(Sales[[#This Row],[Product ID]],Products[[#Headers],[#Data],[Product ID]:[Product Name]],2,FALSE)</f>
        <v>#10- 4 1/8" x 9 1/2" Recycled Envelopes</v>
      </c>
      <c r="P762" s="1" t="str">
        <f>VLOOKUP(Sales[[#This Row],[Product ID]],Products[[#Headers],[#Data],[Product ID]:[Category]],3,)</f>
        <v>Office Supplies</v>
      </c>
      <c r="Q762" s="13">
        <f>VLOOKUP(Sales[[#This Row],[Product ID]],Products[[#Headers],[#Data],[Product ID]:[Unit Price]],4,FALSE)</f>
        <v>17.489999999999998</v>
      </c>
      <c r="R762" s="14">
        <f>VLOOKUP(Sales[[#This Row],[Product ID]],Products[[#Headers],[#Data]],5,FALSE)</f>
        <v>15</v>
      </c>
      <c r="S762" s="13">
        <f>Sales[[#This Row],[Quantity]]*Sales[[#This Row],[Unit Price]]</f>
        <v>1381.7099999999998</v>
      </c>
      <c r="T762" s="14">
        <f>Sales[[#This Row],[Quantity]]*Sales[[#This Row],[Unit Cost]]</f>
        <v>1185</v>
      </c>
      <c r="U762" s="13">
        <f>Sales[[#This Row],[Total Sales]]-Sales[[#This Row],[Total Cost]]</f>
        <v>196.70999999999981</v>
      </c>
    </row>
    <row r="763" spans="1:21" x14ac:dyDescent="0.25">
      <c r="A763" t="s">
        <v>771</v>
      </c>
      <c r="B763" s="2">
        <v>44263</v>
      </c>
      <c r="C763" s="2" t="str">
        <f t="shared" si="22"/>
        <v>Monday</v>
      </c>
      <c r="D763" s="2" t="str">
        <f t="shared" si="23"/>
        <v>March</v>
      </c>
      <c r="E763" s="3">
        <v>0.96505752242812526</v>
      </c>
      <c r="F763" t="s">
        <v>2144</v>
      </c>
      <c r="G763" t="s">
        <v>2356</v>
      </c>
      <c r="H763" t="s">
        <v>1011</v>
      </c>
      <c r="I763" s="1" t="s">
        <v>2582</v>
      </c>
      <c r="J763" s="1" t="s">
        <v>2582</v>
      </c>
      <c r="K763" s="1" t="s">
        <v>2549</v>
      </c>
      <c r="L763" s="1" t="s">
        <v>1013</v>
      </c>
      <c r="M763">
        <v>12467</v>
      </c>
      <c r="N763">
        <v>90</v>
      </c>
      <c r="O763" s="1" t="str">
        <f>VLOOKUP(Sales[[#This Row],[Product ID]],Products[[#Headers],[#Data],[Product ID]:[Product Name]],2,FALSE)</f>
        <v>9-3/4 Diameter Round Wall Clock</v>
      </c>
      <c r="P763" s="1" t="str">
        <f>VLOOKUP(Sales[[#This Row],[Product ID]],Products[[#Headers],[#Data],[Product ID]:[Category]],3,)</f>
        <v>Furniture</v>
      </c>
      <c r="Q763" s="13">
        <f>VLOOKUP(Sales[[#This Row],[Product ID]],Products[[#Headers],[#Data],[Product ID]:[Unit Price]],4,FALSE)</f>
        <v>23.48</v>
      </c>
      <c r="R763" s="14">
        <f>VLOOKUP(Sales[[#This Row],[Product ID]],Products[[#Headers],[#Data]],5,FALSE)</f>
        <v>15</v>
      </c>
      <c r="S763" s="13">
        <f>Sales[[#This Row],[Quantity]]*Sales[[#This Row],[Unit Price]]</f>
        <v>2113.1999999999998</v>
      </c>
      <c r="T763" s="14">
        <f>Sales[[#This Row],[Quantity]]*Sales[[#This Row],[Unit Cost]]</f>
        <v>1350</v>
      </c>
      <c r="U763" s="13">
        <f>Sales[[#This Row],[Total Sales]]-Sales[[#This Row],[Total Cost]]</f>
        <v>763.19999999999982</v>
      </c>
    </row>
    <row r="764" spans="1:21" x14ac:dyDescent="0.25">
      <c r="A764" t="s">
        <v>772</v>
      </c>
      <c r="B764" s="2">
        <v>44200</v>
      </c>
      <c r="C764" s="2" t="str">
        <f t="shared" si="22"/>
        <v>Monday</v>
      </c>
      <c r="D764" s="2" t="str">
        <f t="shared" si="23"/>
        <v>January</v>
      </c>
      <c r="E764" s="3">
        <v>0.97672376355383994</v>
      </c>
      <c r="F764" t="s">
        <v>2046</v>
      </c>
      <c r="G764" t="s">
        <v>2258</v>
      </c>
      <c r="H764" t="s">
        <v>1010</v>
      </c>
      <c r="I764" s="1" t="s">
        <v>2583</v>
      </c>
      <c r="J764" s="1" t="s">
        <v>2583</v>
      </c>
      <c r="K764" s="1" t="s">
        <v>2549</v>
      </c>
      <c r="L764" s="1" t="s">
        <v>1013</v>
      </c>
      <c r="M764">
        <v>13115</v>
      </c>
      <c r="N764">
        <v>41</v>
      </c>
      <c r="O764" s="1" t="str">
        <f>VLOOKUP(Sales[[#This Row],[Product ID]],Products[[#Headers],[#Data],[Product ID]:[Product Name]],2,FALSE)</f>
        <v>Luxo Professional Combination Clamp-On Lamps</v>
      </c>
      <c r="P764" s="1" t="str">
        <f>VLOOKUP(Sales[[#This Row],[Product ID]],Products[[#Headers],[#Data],[Product ID]:[Category]],3,)</f>
        <v>Furniture</v>
      </c>
      <c r="Q764" s="13">
        <f>VLOOKUP(Sales[[#This Row],[Product ID]],Products[[#Headers],[#Data],[Product ID]:[Unit Price]],4,FALSE)</f>
        <v>58.15</v>
      </c>
      <c r="R764" s="14">
        <f>VLOOKUP(Sales[[#This Row],[Product ID]],Products[[#Headers],[#Data]],5,FALSE)</f>
        <v>20</v>
      </c>
      <c r="S764" s="13">
        <f>Sales[[#This Row],[Quantity]]*Sales[[#This Row],[Unit Price]]</f>
        <v>2384.15</v>
      </c>
      <c r="T764" s="14">
        <f>Sales[[#This Row],[Quantity]]*Sales[[#This Row],[Unit Cost]]</f>
        <v>820</v>
      </c>
      <c r="U764" s="13">
        <f>Sales[[#This Row],[Total Sales]]-Sales[[#This Row],[Total Cost]]</f>
        <v>1564.15</v>
      </c>
    </row>
    <row r="765" spans="1:21" x14ac:dyDescent="0.25">
      <c r="A765" t="s">
        <v>773</v>
      </c>
      <c r="B765" s="2">
        <v>44184</v>
      </c>
      <c r="C765" s="2" t="str">
        <f t="shared" si="22"/>
        <v>Saturday</v>
      </c>
      <c r="D765" s="2" t="str">
        <f t="shared" si="23"/>
        <v>December</v>
      </c>
      <c r="E765" s="3">
        <v>0.76824453840435192</v>
      </c>
      <c r="F765" t="s">
        <v>2185</v>
      </c>
      <c r="G765" t="s">
        <v>2397</v>
      </c>
      <c r="H765" t="s">
        <v>1010</v>
      </c>
      <c r="I765" s="1" t="s">
        <v>2578</v>
      </c>
      <c r="J765" s="1" t="s">
        <v>2578</v>
      </c>
      <c r="K765" s="1" t="s">
        <v>2549</v>
      </c>
      <c r="L765" s="1" t="s">
        <v>1013</v>
      </c>
      <c r="M765">
        <v>12891</v>
      </c>
      <c r="N765">
        <v>72</v>
      </c>
      <c r="O765" s="1" t="str">
        <f>VLOOKUP(Sales[[#This Row],[Product ID]],Products[[#Headers],[#Data],[Product ID]:[Product Name]],2,FALSE)</f>
        <v>GE 2-Jack Phone Line Splitter</v>
      </c>
      <c r="P765" s="1" t="str">
        <f>VLOOKUP(Sales[[#This Row],[Product ID]],Products[[#Headers],[#Data],[Product ID]:[Category]],3,)</f>
        <v>Technology</v>
      </c>
      <c r="Q765" s="13">
        <f>VLOOKUP(Sales[[#This Row],[Product ID]],Products[[#Headers],[#Data],[Product ID]:[Unit Price]],4,FALSE)</f>
        <v>96.52</v>
      </c>
      <c r="R765" s="14">
        <f>VLOOKUP(Sales[[#This Row],[Product ID]],Products[[#Headers],[#Data]],5,FALSE)</f>
        <v>91</v>
      </c>
      <c r="S765" s="13">
        <f>Sales[[#This Row],[Quantity]]*Sales[[#This Row],[Unit Price]]</f>
        <v>6949.44</v>
      </c>
      <c r="T765" s="14">
        <f>Sales[[#This Row],[Quantity]]*Sales[[#This Row],[Unit Cost]]</f>
        <v>6552</v>
      </c>
      <c r="U765" s="13">
        <f>Sales[[#This Row],[Total Sales]]-Sales[[#This Row],[Total Cost]]</f>
        <v>397.4399999999996</v>
      </c>
    </row>
    <row r="766" spans="1:21" x14ac:dyDescent="0.25">
      <c r="A766" t="s">
        <v>774</v>
      </c>
      <c r="B766" s="2">
        <v>44260</v>
      </c>
      <c r="C766" s="2" t="str">
        <f t="shared" si="22"/>
        <v>Friday</v>
      </c>
      <c r="D766" s="2" t="str">
        <f t="shared" si="23"/>
        <v>March</v>
      </c>
      <c r="E766" s="3">
        <v>0.5636122360568574</v>
      </c>
      <c r="F766" t="s">
        <v>2140</v>
      </c>
      <c r="G766" t="s">
        <v>2352</v>
      </c>
      <c r="H766" t="s">
        <v>1010</v>
      </c>
      <c r="I766" s="1" t="s">
        <v>2584</v>
      </c>
      <c r="J766" s="1" t="s">
        <v>2584</v>
      </c>
      <c r="K766" s="1" t="s">
        <v>2549</v>
      </c>
      <c r="L766" s="1" t="s">
        <v>1012</v>
      </c>
      <c r="M766">
        <v>12585</v>
      </c>
      <c r="N766">
        <v>50</v>
      </c>
      <c r="O766" s="1" t="str">
        <f>VLOOKUP(Sales[[#This Row],[Product ID]],Products[[#Headers],[#Data],[Product ID]:[Product Name]],2,FALSE)</f>
        <v>Rogers Deluxe File Chest</v>
      </c>
      <c r="P766" s="1" t="str">
        <f>VLOOKUP(Sales[[#This Row],[Product ID]],Products[[#Headers],[#Data],[Product ID]:[Category]],3,)</f>
        <v>Office Supplies</v>
      </c>
      <c r="Q766" s="13">
        <f>VLOOKUP(Sales[[#This Row],[Product ID]],Products[[#Headers],[#Data],[Product ID]:[Unit Price]],4,FALSE)</f>
        <v>22.01</v>
      </c>
      <c r="R766" s="14">
        <f>VLOOKUP(Sales[[#This Row],[Product ID]],Products[[#Headers],[#Data]],5,FALSE)</f>
        <v>11</v>
      </c>
      <c r="S766" s="13">
        <f>Sales[[#This Row],[Quantity]]*Sales[[#This Row],[Unit Price]]</f>
        <v>1100.5</v>
      </c>
      <c r="T766" s="14">
        <f>Sales[[#This Row],[Quantity]]*Sales[[#This Row],[Unit Cost]]</f>
        <v>550</v>
      </c>
      <c r="U766" s="13">
        <f>Sales[[#This Row],[Total Sales]]-Sales[[#This Row],[Total Cost]]</f>
        <v>550.5</v>
      </c>
    </row>
    <row r="767" spans="1:21" x14ac:dyDescent="0.25">
      <c r="A767" t="s">
        <v>775</v>
      </c>
      <c r="B767" s="2">
        <v>44066</v>
      </c>
      <c r="C767" s="2" t="str">
        <f t="shared" si="22"/>
        <v>Sunday</v>
      </c>
      <c r="D767" s="2" t="str">
        <f t="shared" si="23"/>
        <v>August</v>
      </c>
      <c r="E767" s="3">
        <v>0.5123560407254153</v>
      </c>
      <c r="F767" t="s">
        <v>2101</v>
      </c>
      <c r="G767" t="s">
        <v>2313</v>
      </c>
      <c r="H767" t="s">
        <v>1011</v>
      </c>
      <c r="I767" s="1" t="s">
        <v>2585</v>
      </c>
      <c r="J767" s="1" t="s">
        <v>2585</v>
      </c>
      <c r="K767" s="1" t="s">
        <v>2549</v>
      </c>
      <c r="L767" s="1" t="s">
        <v>1012</v>
      </c>
      <c r="M767">
        <v>12278</v>
      </c>
      <c r="N767">
        <v>53</v>
      </c>
      <c r="O767" s="1" t="str">
        <f>VLOOKUP(Sales[[#This Row],[Product ID]],Products[[#Headers],[#Data],[Product ID]:[Product Name]],2,FALSE)</f>
        <v>Lioletine Refliruvax</v>
      </c>
      <c r="P767" s="1" t="str">
        <f>VLOOKUP(Sales[[#This Row],[Product ID]],Products[[#Headers],[#Data],[Product ID]:[Category]],3,)</f>
        <v>Analgesics</v>
      </c>
      <c r="Q767" s="13">
        <f>VLOOKUP(Sales[[#This Row],[Product ID]],Products[[#Headers],[#Data],[Product ID]:[Unit Price]],4,FALSE)</f>
        <v>77.95</v>
      </c>
      <c r="R767" s="14">
        <f>VLOOKUP(Sales[[#This Row],[Product ID]],Products[[#Headers],[#Data]],5,FALSE)</f>
        <v>53</v>
      </c>
      <c r="S767" s="13">
        <f>Sales[[#This Row],[Quantity]]*Sales[[#This Row],[Unit Price]]</f>
        <v>4131.3500000000004</v>
      </c>
      <c r="T767" s="14">
        <f>Sales[[#This Row],[Quantity]]*Sales[[#This Row],[Unit Cost]]</f>
        <v>2809</v>
      </c>
      <c r="U767" s="13">
        <f>Sales[[#This Row],[Total Sales]]-Sales[[#This Row],[Total Cost]]</f>
        <v>1322.3500000000004</v>
      </c>
    </row>
    <row r="768" spans="1:21" x14ac:dyDescent="0.25">
      <c r="A768" t="s">
        <v>776</v>
      </c>
      <c r="B768" s="2">
        <v>44346</v>
      </c>
      <c r="C768" s="2" t="str">
        <f t="shared" si="22"/>
        <v>Sunday</v>
      </c>
      <c r="D768" s="2" t="str">
        <f t="shared" si="23"/>
        <v>May</v>
      </c>
      <c r="E768" s="3">
        <v>0.92727320883234221</v>
      </c>
      <c r="F768" t="s">
        <v>2226</v>
      </c>
      <c r="G768" t="s">
        <v>2438</v>
      </c>
      <c r="H768" t="s">
        <v>1011</v>
      </c>
      <c r="I768" s="1" t="s">
        <v>2586</v>
      </c>
      <c r="J768" s="1" t="s">
        <v>2586</v>
      </c>
      <c r="K768" s="1" t="s">
        <v>2549</v>
      </c>
      <c r="L768" s="1" t="s">
        <v>1013</v>
      </c>
      <c r="M768">
        <v>12406</v>
      </c>
      <c r="N768">
        <v>90</v>
      </c>
      <c r="O768" s="1" t="str">
        <f>VLOOKUP(Sales[[#This Row],[Product ID]],Products[[#Headers],[#Data],[Product ID]:[Product Name]],2,FALSE)</f>
        <v>Lumber Crayons</v>
      </c>
      <c r="P768" s="1" t="str">
        <f>VLOOKUP(Sales[[#This Row],[Product ID]],Products[[#Headers],[#Data],[Product ID]:[Category]],3,)</f>
        <v>Office Supplies</v>
      </c>
      <c r="Q768" s="13">
        <f>VLOOKUP(Sales[[#This Row],[Product ID]],Products[[#Headers],[#Data],[Product ID]:[Unit Price]],4,FALSE)</f>
        <v>21.54</v>
      </c>
      <c r="R768" s="14">
        <f>VLOOKUP(Sales[[#This Row],[Product ID]],Products[[#Headers],[#Data]],5,FALSE)</f>
        <v>10</v>
      </c>
      <c r="S768" s="13">
        <f>Sales[[#This Row],[Quantity]]*Sales[[#This Row],[Unit Price]]</f>
        <v>1938.6</v>
      </c>
      <c r="T768" s="14">
        <f>Sales[[#This Row],[Quantity]]*Sales[[#This Row],[Unit Cost]]</f>
        <v>900</v>
      </c>
      <c r="U768" s="13">
        <f>Sales[[#This Row],[Total Sales]]-Sales[[#This Row],[Total Cost]]</f>
        <v>1038.5999999999999</v>
      </c>
    </row>
    <row r="769" spans="1:21" x14ac:dyDescent="0.25">
      <c r="A769" t="s">
        <v>777</v>
      </c>
      <c r="B769" s="2">
        <v>44205</v>
      </c>
      <c r="C769" s="2" t="str">
        <f t="shared" si="22"/>
        <v>Saturday</v>
      </c>
      <c r="D769" s="2" t="str">
        <f t="shared" si="23"/>
        <v>January</v>
      </c>
      <c r="E769" s="3">
        <v>0.68352539370121079</v>
      </c>
      <c r="F769" t="s">
        <v>2043</v>
      </c>
      <c r="G769" t="s">
        <v>2255</v>
      </c>
      <c r="H769" t="s">
        <v>1011</v>
      </c>
      <c r="I769" s="1" t="s">
        <v>2587</v>
      </c>
      <c r="J769" s="1" t="s">
        <v>2587</v>
      </c>
      <c r="K769" s="1" t="s">
        <v>2549</v>
      </c>
      <c r="L769" s="1" t="s">
        <v>1012</v>
      </c>
      <c r="M769">
        <v>12504</v>
      </c>
      <c r="N769">
        <v>99</v>
      </c>
      <c r="O769" s="1" t="str">
        <f>VLOOKUP(Sales[[#This Row],[Product ID]],Products[[#Headers],[#Data],[Product ID]:[Product Name]],2,FALSE)</f>
        <v>Xerox 1880</v>
      </c>
      <c r="P769" s="1" t="str">
        <f>VLOOKUP(Sales[[#This Row],[Product ID]],Products[[#Headers],[#Data],[Product ID]:[Category]],3,)</f>
        <v>Office Supplies</v>
      </c>
      <c r="Q769" s="13">
        <f>VLOOKUP(Sales[[#This Row],[Product ID]],Products[[#Headers],[#Data],[Product ID]:[Unit Price]],4,FALSE)</f>
        <v>26.26</v>
      </c>
      <c r="R769" s="14">
        <f>VLOOKUP(Sales[[#This Row],[Product ID]],Products[[#Headers],[#Data]],5,FALSE)</f>
        <v>9</v>
      </c>
      <c r="S769" s="13">
        <f>Sales[[#This Row],[Quantity]]*Sales[[#This Row],[Unit Price]]</f>
        <v>2599.7400000000002</v>
      </c>
      <c r="T769" s="14">
        <f>Sales[[#This Row],[Quantity]]*Sales[[#This Row],[Unit Cost]]</f>
        <v>891</v>
      </c>
      <c r="U769" s="13">
        <f>Sales[[#This Row],[Total Sales]]-Sales[[#This Row],[Total Cost]]</f>
        <v>1708.7400000000002</v>
      </c>
    </row>
    <row r="770" spans="1:21" x14ac:dyDescent="0.25">
      <c r="A770" t="s">
        <v>778</v>
      </c>
      <c r="B770" s="2">
        <v>44028</v>
      </c>
      <c r="C770" s="2" t="str">
        <f t="shared" ref="C770:C833" si="24">TEXT(B770,"DDDD")</f>
        <v>Thursday</v>
      </c>
      <c r="D770" s="2" t="str">
        <f t="shared" ref="D770:D833" si="25">TEXT(B770,"MMMM")</f>
        <v>July</v>
      </c>
      <c r="E770" s="3">
        <v>0.68008560552356812</v>
      </c>
      <c r="F770" t="s">
        <v>2096</v>
      </c>
      <c r="G770" t="s">
        <v>2308</v>
      </c>
      <c r="H770" t="s">
        <v>1011</v>
      </c>
      <c r="I770" s="1" t="s">
        <v>2588</v>
      </c>
      <c r="J770" s="1" t="s">
        <v>2588</v>
      </c>
      <c r="K770" s="1" t="s">
        <v>2549</v>
      </c>
      <c r="L770" s="1" t="s">
        <v>1013</v>
      </c>
      <c r="M770">
        <v>12453</v>
      </c>
      <c r="N770">
        <v>62</v>
      </c>
      <c r="O770" s="1" t="str">
        <f>VLOOKUP(Sales[[#This Row],[Product ID]],Products[[#Headers],[#Data],[Product ID]:[Product Name]],2,FALSE)</f>
        <v>Premium Writing Pencils, Soft, #2 by Central Association for the Blind</v>
      </c>
      <c r="P770" s="1" t="str">
        <f>VLOOKUP(Sales[[#This Row],[Product ID]],Products[[#Headers],[#Data],[Product ID]:[Category]],3,)</f>
        <v>Office Supplies</v>
      </c>
      <c r="Q770" s="13">
        <f>VLOOKUP(Sales[[#This Row],[Product ID]],Products[[#Headers],[#Data],[Product ID]:[Unit Price]],4,FALSE)</f>
        <v>44.07</v>
      </c>
      <c r="R770" s="14">
        <f>VLOOKUP(Sales[[#This Row],[Product ID]],Products[[#Headers],[#Data]],5,FALSE)</f>
        <v>24</v>
      </c>
      <c r="S770" s="13">
        <f>Sales[[#This Row],[Quantity]]*Sales[[#This Row],[Unit Price]]</f>
        <v>2732.34</v>
      </c>
      <c r="T770" s="14">
        <f>Sales[[#This Row],[Quantity]]*Sales[[#This Row],[Unit Cost]]</f>
        <v>1488</v>
      </c>
      <c r="U770" s="13">
        <f>Sales[[#This Row],[Total Sales]]-Sales[[#This Row],[Total Cost]]</f>
        <v>1244.3400000000001</v>
      </c>
    </row>
    <row r="771" spans="1:21" x14ac:dyDescent="0.25">
      <c r="A771" t="s">
        <v>779</v>
      </c>
      <c r="B771" s="2">
        <v>44150</v>
      </c>
      <c r="C771" s="2" t="str">
        <f t="shared" si="24"/>
        <v>Sunday</v>
      </c>
      <c r="D771" s="2" t="str">
        <f t="shared" si="25"/>
        <v>November</v>
      </c>
      <c r="E771" s="3">
        <v>0.91181253323652889</v>
      </c>
      <c r="F771" t="s">
        <v>2139</v>
      </c>
      <c r="G771" t="s">
        <v>2351</v>
      </c>
      <c r="H771" t="s">
        <v>1011</v>
      </c>
      <c r="I771" s="1" t="s">
        <v>2589</v>
      </c>
      <c r="J771" s="1" t="s">
        <v>2589</v>
      </c>
      <c r="K771" s="1" t="s">
        <v>2549</v>
      </c>
      <c r="L771" s="1" t="s">
        <v>1013</v>
      </c>
      <c r="M771">
        <v>12910</v>
      </c>
      <c r="N771">
        <v>55</v>
      </c>
      <c r="O771" s="1" t="str">
        <f>VLOOKUP(Sales[[#This Row],[Product ID]],Products[[#Headers],[#Data],[Product ID]:[Product Name]],2,FALSE)</f>
        <v>Acco Pressboard Covers with Storage Hooks, 9 1/2" x 11", Executive Red</v>
      </c>
      <c r="P771" s="1" t="str">
        <f>VLOOKUP(Sales[[#This Row],[Product ID]],Products[[#Headers],[#Data],[Product ID]:[Category]],3,)</f>
        <v>Office Supplies</v>
      </c>
      <c r="Q771" s="13">
        <f>VLOOKUP(Sales[[#This Row],[Product ID]],Products[[#Headers],[#Data],[Product ID]:[Unit Price]],4,FALSE)</f>
        <v>65.31</v>
      </c>
      <c r="R771" s="14">
        <f>VLOOKUP(Sales[[#This Row],[Product ID]],Products[[#Headers],[#Data]],5,FALSE)</f>
        <v>59</v>
      </c>
      <c r="S771" s="13">
        <f>Sales[[#This Row],[Quantity]]*Sales[[#This Row],[Unit Price]]</f>
        <v>3592.05</v>
      </c>
      <c r="T771" s="14">
        <f>Sales[[#This Row],[Quantity]]*Sales[[#This Row],[Unit Cost]]</f>
        <v>3245</v>
      </c>
      <c r="U771" s="13">
        <f>Sales[[#This Row],[Total Sales]]-Sales[[#This Row],[Total Cost]]</f>
        <v>347.05000000000018</v>
      </c>
    </row>
    <row r="772" spans="1:21" x14ac:dyDescent="0.25">
      <c r="A772" t="s">
        <v>780</v>
      </c>
      <c r="B772" s="2">
        <v>44269</v>
      </c>
      <c r="C772" s="2" t="str">
        <f t="shared" si="24"/>
        <v>Sunday</v>
      </c>
      <c r="D772" s="2" t="str">
        <f t="shared" si="25"/>
        <v>March</v>
      </c>
      <c r="E772" s="3">
        <v>0.80912895486986169</v>
      </c>
      <c r="F772" t="s">
        <v>2101</v>
      </c>
      <c r="G772" t="s">
        <v>2313</v>
      </c>
      <c r="H772" t="s">
        <v>1011</v>
      </c>
      <c r="I772" s="1" t="s">
        <v>2590</v>
      </c>
      <c r="J772" s="1" t="s">
        <v>2590</v>
      </c>
      <c r="K772" s="1" t="s">
        <v>2549</v>
      </c>
      <c r="L772" s="1" t="s">
        <v>1013</v>
      </c>
      <c r="M772">
        <v>12451</v>
      </c>
      <c r="N772">
        <v>81</v>
      </c>
      <c r="O772" s="1" t="str">
        <f>VLOOKUP(Sales[[#This Row],[Product ID]],Products[[#Headers],[#Data],[Product ID]:[Product Name]],2,FALSE)</f>
        <v>1.7 Cubic Foot Compact "Cube" Office Refrigerators</v>
      </c>
      <c r="P772" s="1" t="str">
        <f>VLOOKUP(Sales[[#This Row],[Product ID]],Products[[#Headers],[#Data],[Product ID]:[Category]],3,)</f>
        <v>Office Supplies</v>
      </c>
      <c r="Q772" s="13">
        <f>VLOOKUP(Sales[[#This Row],[Product ID]],Products[[#Headers],[#Data],[Product ID]:[Unit Price]],4,FALSE)</f>
        <v>74.790000000000006</v>
      </c>
      <c r="R772" s="14">
        <f>VLOOKUP(Sales[[#This Row],[Product ID]],Products[[#Headers],[#Data]],5,FALSE)</f>
        <v>51</v>
      </c>
      <c r="S772" s="13">
        <f>Sales[[#This Row],[Quantity]]*Sales[[#This Row],[Unit Price]]</f>
        <v>6057.9900000000007</v>
      </c>
      <c r="T772" s="14">
        <f>Sales[[#This Row],[Quantity]]*Sales[[#This Row],[Unit Cost]]</f>
        <v>4131</v>
      </c>
      <c r="U772" s="13">
        <f>Sales[[#This Row],[Total Sales]]-Sales[[#This Row],[Total Cost]]</f>
        <v>1926.9900000000007</v>
      </c>
    </row>
    <row r="773" spans="1:21" x14ac:dyDescent="0.25">
      <c r="A773" t="s">
        <v>781</v>
      </c>
      <c r="B773" s="2">
        <v>44299</v>
      </c>
      <c r="C773" s="2" t="str">
        <f t="shared" si="24"/>
        <v>Tuesday</v>
      </c>
      <c r="D773" s="2" t="str">
        <f t="shared" si="25"/>
        <v>April</v>
      </c>
      <c r="E773" s="3">
        <v>0.36471485023063965</v>
      </c>
      <c r="F773" t="s">
        <v>2137</v>
      </c>
      <c r="G773" t="s">
        <v>2349</v>
      </c>
      <c r="H773" t="s">
        <v>1011</v>
      </c>
      <c r="I773" s="1" t="s">
        <v>2551</v>
      </c>
      <c r="J773" s="1" t="s">
        <v>2551</v>
      </c>
      <c r="K773" s="1" t="s">
        <v>2549</v>
      </c>
      <c r="L773" s="1" t="s">
        <v>1012</v>
      </c>
      <c r="M773">
        <v>12272</v>
      </c>
      <c r="N773">
        <v>68</v>
      </c>
      <c r="O773" s="1" t="str">
        <f>VLOOKUP(Sales[[#This Row],[Product ID]],Products[[#Headers],[#Data],[Product ID]:[Product Name]],2,FALSE)</f>
        <v>Kinovatol</v>
      </c>
      <c r="P773" s="1" t="str">
        <f>VLOOKUP(Sales[[#This Row],[Product ID]],Products[[#Headers],[#Data],[Product ID]:[Category]],3,)</f>
        <v>Analgesics</v>
      </c>
      <c r="Q773" s="13">
        <f>VLOOKUP(Sales[[#This Row],[Product ID]],Products[[#Headers],[#Data],[Product ID]:[Unit Price]],4,FALSE)</f>
        <v>51.91</v>
      </c>
      <c r="R773" s="14">
        <f>VLOOKUP(Sales[[#This Row],[Product ID]],Products[[#Headers],[#Data]],5,FALSE)</f>
        <v>30</v>
      </c>
      <c r="S773" s="13">
        <f>Sales[[#This Row],[Quantity]]*Sales[[#This Row],[Unit Price]]</f>
        <v>3529.8799999999997</v>
      </c>
      <c r="T773" s="14">
        <f>Sales[[#This Row],[Quantity]]*Sales[[#This Row],[Unit Cost]]</f>
        <v>2040</v>
      </c>
      <c r="U773" s="13">
        <f>Sales[[#This Row],[Total Sales]]-Sales[[#This Row],[Total Cost]]</f>
        <v>1489.8799999999997</v>
      </c>
    </row>
    <row r="774" spans="1:21" x14ac:dyDescent="0.25">
      <c r="A774" t="s">
        <v>782</v>
      </c>
      <c r="B774" s="2">
        <v>44113</v>
      </c>
      <c r="C774" s="2" t="str">
        <f t="shared" si="24"/>
        <v>Friday</v>
      </c>
      <c r="D774" s="2" t="str">
        <f t="shared" si="25"/>
        <v>October</v>
      </c>
      <c r="E774" s="3">
        <v>1.6992207081528599E-2</v>
      </c>
      <c r="F774" t="s">
        <v>2208</v>
      </c>
      <c r="G774" t="s">
        <v>2420</v>
      </c>
      <c r="H774" t="s">
        <v>1011</v>
      </c>
      <c r="I774" s="1" t="s">
        <v>2591</v>
      </c>
      <c r="J774" s="1" t="s">
        <v>2591</v>
      </c>
      <c r="K774" s="1" t="s">
        <v>2549</v>
      </c>
      <c r="L774" s="1" t="s">
        <v>1012</v>
      </c>
      <c r="M774">
        <v>12326</v>
      </c>
      <c r="N774">
        <v>33</v>
      </c>
      <c r="O774" s="1" t="str">
        <f>VLOOKUP(Sales[[#This Row],[Product ID]],Products[[#Headers],[#Data],[Product ID]:[Product Name]],2,FALSE)</f>
        <v>Rositroban</v>
      </c>
      <c r="P774" s="1" t="str">
        <f>VLOOKUP(Sales[[#This Row],[Product ID]],Products[[#Headers],[#Data],[Product ID]:[Category]],3,)</f>
        <v>Mood Stabilizers</v>
      </c>
      <c r="Q774" s="13">
        <f>VLOOKUP(Sales[[#This Row],[Product ID]],Products[[#Headers],[#Data],[Product ID]:[Unit Price]],4,FALSE)</f>
        <v>87.8</v>
      </c>
      <c r="R774" s="14">
        <f>VLOOKUP(Sales[[#This Row],[Product ID]],Products[[#Headers],[#Data]],5,FALSE)</f>
        <v>78</v>
      </c>
      <c r="S774" s="13">
        <f>Sales[[#This Row],[Quantity]]*Sales[[#This Row],[Unit Price]]</f>
        <v>2897.4</v>
      </c>
      <c r="T774" s="14">
        <f>Sales[[#This Row],[Quantity]]*Sales[[#This Row],[Unit Cost]]</f>
        <v>2574</v>
      </c>
      <c r="U774" s="13">
        <f>Sales[[#This Row],[Total Sales]]-Sales[[#This Row],[Total Cost]]</f>
        <v>323.40000000000009</v>
      </c>
    </row>
    <row r="775" spans="1:21" x14ac:dyDescent="0.25">
      <c r="A775" t="s">
        <v>783</v>
      </c>
      <c r="B775" s="2">
        <v>44246</v>
      </c>
      <c r="C775" s="2" t="str">
        <f t="shared" si="24"/>
        <v>Friday</v>
      </c>
      <c r="D775" s="2" t="str">
        <f t="shared" si="25"/>
        <v>February</v>
      </c>
      <c r="E775" s="3">
        <v>0.9001063449590212</v>
      </c>
      <c r="F775" t="s">
        <v>2126</v>
      </c>
      <c r="G775" t="s">
        <v>2338</v>
      </c>
      <c r="H775" t="s">
        <v>1011</v>
      </c>
      <c r="I775" s="1" t="s">
        <v>2585</v>
      </c>
      <c r="J775" s="1" t="s">
        <v>2585</v>
      </c>
      <c r="K775" s="1" t="s">
        <v>2549</v>
      </c>
      <c r="L775" s="1" t="s">
        <v>1012</v>
      </c>
      <c r="M775">
        <v>12328</v>
      </c>
      <c r="N775">
        <v>16</v>
      </c>
      <c r="O775" s="1" t="str">
        <f>VLOOKUP(Sales[[#This Row],[Product ID]],Products[[#Headers],[#Data],[Product ID]:[Product Name]],2,FALSE)</f>
        <v>Saprodeine Zanprosyn</v>
      </c>
      <c r="P775" s="1" t="str">
        <f>VLOOKUP(Sales[[#This Row],[Product ID]],Products[[#Headers],[#Data],[Product ID]:[Category]],3,)</f>
        <v>Antibiotics</v>
      </c>
      <c r="Q775" s="13">
        <f>VLOOKUP(Sales[[#This Row],[Product ID]],Products[[#Headers],[#Data],[Product ID]:[Unit Price]],4,FALSE)</f>
        <v>32.71</v>
      </c>
      <c r="R775" s="14">
        <f>VLOOKUP(Sales[[#This Row],[Product ID]],Products[[#Headers],[#Data]],5,FALSE)</f>
        <v>20</v>
      </c>
      <c r="S775" s="13">
        <f>Sales[[#This Row],[Quantity]]*Sales[[#This Row],[Unit Price]]</f>
        <v>523.36</v>
      </c>
      <c r="T775" s="14">
        <f>Sales[[#This Row],[Quantity]]*Sales[[#This Row],[Unit Cost]]</f>
        <v>320</v>
      </c>
      <c r="U775" s="13">
        <f>Sales[[#This Row],[Total Sales]]-Sales[[#This Row],[Total Cost]]</f>
        <v>203.36</v>
      </c>
    </row>
    <row r="776" spans="1:21" x14ac:dyDescent="0.25">
      <c r="A776" t="s">
        <v>784</v>
      </c>
      <c r="B776" s="2">
        <v>44175</v>
      </c>
      <c r="C776" s="2" t="str">
        <f t="shared" si="24"/>
        <v>Thursday</v>
      </c>
      <c r="D776" s="2" t="str">
        <f t="shared" si="25"/>
        <v>December</v>
      </c>
      <c r="E776" s="3">
        <v>0.11595579375226073</v>
      </c>
      <c r="F776" t="s">
        <v>2098</v>
      </c>
      <c r="G776" t="s">
        <v>2310</v>
      </c>
      <c r="H776" t="s">
        <v>1010</v>
      </c>
      <c r="I776" s="1" t="s">
        <v>2592</v>
      </c>
      <c r="J776" s="1" t="s">
        <v>2592</v>
      </c>
      <c r="K776" s="1" t="s">
        <v>2549</v>
      </c>
      <c r="L776" s="1" t="s">
        <v>1013</v>
      </c>
      <c r="M776">
        <v>12730</v>
      </c>
      <c r="N776">
        <v>81</v>
      </c>
      <c r="O776" s="1" t="str">
        <f>VLOOKUP(Sales[[#This Row],[Product ID]],Products[[#Headers],[#Data],[Product ID]:[Product Name]],2,FALSE)</f>
        <v>Contico 72"H Heavy-Duty Storage System</v>
      </c>
      <c r="P776" s="1" t="str">
        <f>VLOOKUP(Sales[[#This Row],[Product ID]],Products[[#Headers],[#Data],[Product ID]:[Category]],3,)</f>
        <v>Office Supplies</v>
      </c>
      <c r="Q776" s="13">
        <f>VLOOKUP(Sales[[#This Row],[Product ID]],Products[[#Headers],[#Data],[Product ID]:[Unit Price]],4,FALSE)</f>
        <v>52.2</v>
      </c>
      <c r="R776" s="14">
        <f>VLOOKUP(Sales[[#This Row],[Product ID]],Products[[#Headers],[#Data]],5,FALSE)</f>
        <v>42</v>
      </c>
      <c r="S776" s="13">
        <f>Sales[[#This Row],[Quantity]]*Sales[[#This Row],[Unit Price]]</f>
        <v>4228.2</v>
      </c>
      <c r="T776" s="14">
        <f>Sales[[#This Row],[Quantity]]*Sales[[#This Row],[Unit Cost]]</f>
        <v>3402</v>
      </c>
      <c r="U776" s="13">
        <f>Sales[[#This Row],[Total Sales]]-Sales[[#This Row],[Total Cost]]</f>
        <v>826.19999999999982</v>
      </c>
    </row>
    <row r="777" spans="1:21" x14ac:dyDescent="0.25">
      <c r="A777" t="s">
        <v>785</v>
      </c>
      <c r="B777" s="2">
        <v>44052</v>
      </c>
      <c r="C777" s="2" t="str">
        <f t="shared" si="24"/>
        <v>Sunday</v>
      </c>
      <c r="D777" s="2" t="str">
        <f t="shared" si="25"/>
        <v>August</v>
      </c>
      <c r="E777" s="3">
        <v>0.58327123074301224</v>
      </c>
      <c r="F777" t="s">
        <v>2026</v>
      </c>
      <c r="G777" t="s">
        <v>2238</v>
      </c>
      <c r="H777" t="s">
        <v>1010</v>
      </c>
      <c r="I777" s="1" t="s">
        <v>2593</v>
      </c>
      <c r="J777" s="1" t="s">
        <v>2593</v>
      </c>
      <c r="K777" s="1" t="s">
        <v>2549</v>
      </c>
      <c r="L777" s="1" t="s">
        <v>1013</v>
      </c>
      <c r="M777">
        <v>12171</v>
      </c>
      <c r="N777">
        <v>20</v>
      </c>
      <c r="O777" s="1" t="str">
        <f>VLOOKUP(Sales[[#This Row],[Product ID]],Products[[#Headers],[#Data],[Product ID]:[Product Name]],2,FALSE)</f>
        <v>Amamadin</v>
      </c>
      <c r="P777" s="1" t="str">
        <f>VLOOKUP(Sales[[#This Row],[Product ID]],Products[[#Headers],[#Data],[Product ID]:[Category]],3,)</f>
        <v>Antimalarial</v>
      </c>
      <c r="Q777" s="13">
        <f>VLOOKUP(Sales[[#This Row],[Product ID]],Products[[#Headers],[#Data],[Product ID]:[Unit Price]],4,FALSE)</f>
        <v>60.88</v>
      </c>
      <c r="R777" s="14">
        <f>VLOOKUP(Sales[[#This Row],[Product ID]],Products[[#Headers],[#Data]],5,FALSE)</f>
        <v>55</v>
      </c>
      <c r="S777" s="13">
        <f>Sales[[#This Row],[Quantity]]*Sales[[#This Row],[Unit Price]]</f>
        <v>1217.6000000000001</v>
      </c>
      <c r="T777" s="14">
        <f>Sales[[#This Row],[Quantity]]*Sales[[#This Row],[Unit Cost]]</f>
        <v>1100</v>
      </c>
      <c r="U777" s="13">
        <f>Sales[[#This Row],[Total Sales]]-Sales[[#This Row],[Total Cost]]</f>
        <v>117.60000000000014</v>
      </c>
    </row>
    <row r="778" spans="1:21" x14ac:dyDescent="0.25">
      <c r="A778" t="s">
        <v>786</v>
      </c>
      <c r="B778" s="2">
        <v>44079</v>
      </c>
      <c r="C778" s="2" t="str">
        <f t="shared" si="24"/>
        <v>Saturday</v>
      </c>
      <c r="D778" s="2" t="str">
        <f t="shared" si="25"/>
        <v>September</v>
      </c>
      <c r="E778" s="3">
        <v>0.37838006333690444</v>
      </c>
      <c r="F778" t="s">
        <v>2091</v>
      </c>
      <c r="G778" t="s">
        <v>2303</v>
      </c>
      <c r="H778" t="s">
        <v>1011</v>
      </c>
      <c r="I778" s="1" t="s">
        <v>2594</v>
      </c>
      <c r="J778" s="1" t="s">
        <v>2594</v>
      </c>
      <c r="K778" s="1" t="s">
        <v>2549</v>
      </c>
      <c r="L778" s="1" t="s">
        <v>1013</v>
      </c>
      <c r="M778">
        <v>12241</v>
      </c>
      <c r="N778">
        <v>22</v>
      </c>
      <c r="O778" s="1" t="str">
        <f>VLOOKUP(Sales[[#This Row],[Product ID]],Products[[#Headers],[#Data],[Product ID]:[Product Name]],2,FALSE)</f>
        <v>Factofribrate</v>
      </c>
      <c r="P778" s="1" t="str">
        <f>VLOOKUP(Sales[[#This Row],[Product ID]],Products[[#Headers],[#Data],[Product ID]:[Category]],3,)</f>
        <v>Mood Stabilizers</v>
      </c>
      <c r="Q778" s="13">
        <f>VLOOKUP(Sales[[#This Row],[Product ID]],Products[[#Headers],[#Data],[Product ID]:[Unit Price]],4,FALSE)</f>
        <v>62.13</v>
      </c>
      <c r="R778" s="14">
        <f>VLOOKUP(Sales[[#This Row],[Product ID]],Products[[#Headers],[#Data]],5,FALSE)</f>
        <v>56</v>
      </c>
      <c r="S778" s="13">
        <f>Sales[[#This Row],[Quantity]]*Sales[[#This Row],[Unit Price]]</f>
        <v>1366.8600000000001</v>
      </c>
      <c r="T778" s="14">
        <f>Sales[[#This Row],[Quantity]]*Sales[[#This Row],[Unit Cost]]</f>
        <v>1232</v>
      </c>
      <c r="U778" s="13">
        <f>Sales[[#This Row],[Total Sales]]-Sales[[#This Row],[Total Cost]]</f>
        <v>134.86000000000013</v>
      </c>
    </row>
    <row r="779" spans="1:21" x14ac:dyDescent="0.25">
      <c r="A779" t="s">
        <v>787</v>
      </c>
      <c r="B779" s="2">
        <v>44021</v>
      </c>
      <c r="C779" s="2" t="str">
        <f t="shared" si="24"/>
        <v>Thursday</v>
      </c>
      <c r="D779" s="2" t="str">
        <f t="shared" si="25"/>
        <v>July</v>
      </c>
      <c r="E779" s="3">
        <v>6.6706736704583602E-2</v>
      </c>
      <c r="F779" t="s">
        <v>2039</v>
      </c>
      <c r="G779" t="s">
        <v>2251</v>
      </c>
      <c r="H779" t="s">
        <v>1011</v>
      </c>
      <c r="I779" s="1" t="s">
        <v>2595</v>
      </c>
      <c r="J779" s="1" t="s">
        <v>2595</v>
      </c>
      <c r="K779" s="1" t="s">
        <v>2549</v>
      </c>
      <c r="L779" s="1" t="s">
        <v>1013</v>
      </c>
      <c r="M779">
        <v>13091</v>
      </c>
      <c r="N779">
        <v>44</v>
      </c>
      <c r="O779" s="1" t="str">
        <f>VLOOKUP(Sales[[#This Row],[Product ID]],Products[[#Headers],[#Data],[Product ID]:[Product Name]],2,FALSE)</f>
        <v>Fellowes High-Stak Drawer Files</v>
      </c>
      <c r="P779" s="1" t="str">
        <f>VLOOKUP(Sales[[#This Row],[Product ID]],Products[[#Headers],[#Data],[Product ID]:[Category]],3,)</f>
        <v>Office Supplies</v>
      </c>
      <c r="Q779" s="13">
        <f>VLOOKUP(Sales[[#This Row],[Product ID]],Products[[#Headers],[#Data],[Product ID]:[Unit Price]],4,FALSE)</f>
        <v>46.02</v>
      </c>
      <c r="R779" s="14">
        <f>VLOOKUP(Sales[[#This Row],[Product ID]],Products[[#Headers],[#Data]],5,FALSE)</f>
        <v>31</v>
      </c>
      <c r="S779" s="13">
        <f>Sales[[#This Row],[Quantity]]*Sales[[#This Row],[Unit Price]]</f>
        <v>2024.88</v>
      </c>
      <c r="T779" s="14">
        <f>Sales[[#This Row],[Quantity]]*Sales[[#This Row],[Unit Cost]]</f>
        <v>1364</v>
      </c>
      <c r="U779" s="13">
        <f>Sales[[#This Row],[Total Sales]]-Sales[[#This Row],[Total Cost]]</f>
        <v>660.88000000000011</v>
      </c>
    </row>
    <row r="780" spans="1:21" x14ac:dyDescent="0.25">
      <c r="A780" t="s">
        <v>788</v>
      </c>
      <c r="B780" s="2">
        <v>44119</v>
      </c>
      <c r="C780" s="2" t="str">
        <f t="shared" si="24"/>
        <v>Thursday</v>
      </c>
      <c r="D780" s="2" t="str">
        <f t="shared" si="25"/>
        <v>October</v>
      </c>
      <c r="E780" s="3">
        <v>0.58131632940096101</v>
      </c>
      <c r="F780" t="s">
        <v>2139</v>
      </c>
      <c r="G780" t="s">
        <v>2351</v>
      </c>
      <c r="H780" t="s">
        <v>1010</v>
      </c>
      <c r="I780" s="1" t="s">
        <v>2596</v>
      </c>
      <c r="J780" s="1" t="s">
        <v>2596</v>
      </c>
      <c r="K780" s="1" t="s">
        <v>2549</v>
      </c>
      <c r="L780" s="1" t="s">
        <v>1013</v>
      </c>
      <c r="M780">
        <v>12200</v>
      </c>
      <c r="N780">
        <v>49</v>
      </c>
      <c r="O780" s="1" t="str">
        <f>VLOOKUP(Sales[[#This Row],[Product ID]],Products[[#Headers],[#Data],[Product ID]:[Product Name]],2,FALSE)</f>
        <v>Cephovelam</v>
      </c>
      <c r="P780" s="1" t="str">
        <f>VLOOKUP(Sales[[#This Row],[Product ID]],Products[[#Headers],[#Data],[Product ID]:[Category]],3,)</f>
        <v>Mood Stabilizers</v>
      </c>
      <c r="Q780" s="13">
        <f>VLOOKUP(Sales[[#This Row],[Product ID]],Products[[#Headers],[#Data],[Product ID]:[Unit Price]],4,FALSE)</f>
        <v>33.47</v>
      </c>
      <c r="R780" s="14">
        <f>VLOOKUP(Sales[[#This Row],[Product ID]],Products[[#Headers],[#Data]],5,FALSE)</f>
        <v>24</v>
      </c>
      <c r="S780" s="13">
        <f>Sales[[#This Row],[Quantity]]*Sales[[#This Row],[Unit Price]]</f>
        <v>1640.03</v>
      </c>
      <c r="T780" s="14">
        <f>Sales[[#This Row],[Quantity]]*Sales[[#This Row],[Unit Cost]]</f>
        <v>1176</v>
      </c>
      <c r="U780" s="13">
        <f>Sales[[#This Row],[Total Sales]]-Sales[[#This Row],[Total Cost]]</f>
        <v>464.03</v>
      </c>
    </row>
    <row r="781" spans="1:21" x14ac:dyDescent="0.25">
      <c r="A781" t="s">
        <v>789</v>
      </c>
      <c r="B781" s="2">
        <v>44349</v>
      </c>
      <c r="C781" s="2" t="str">
        <f t="shared" si="24"/>
        <v>Wednesday</v>
      </c>
      <c r="D781" s="2" t="str">
        <f t="shared" si="25"/>
        <v>June</v>
      </c>
      <c r="E781" s="3">
        <v>0.68304037415857799</v>
      </c>
      <c r="F781" t="s">
        <v>2182</v>
      </c>
      <c r="G781" t="s">
        <v>2394</v>
      </c>
      <c r="H781" t="s">
        <v>1010</v>
      </c>
      <c r="I781" s="1" t="s">
        <v>2589</v>
      </c>
      <c r="J781" s="1" t="s">
        <v>2589</v>
      </c>
      <c r="K781" s="1" t="s">
        <v>2549</v>
      </c>
      <c r="L781" s="1" t="s">
        <v>1013</v>
      </c>
      <c r="M781">
        <v>12825</v>
      </c>
      <c r="N781">
        <v>28</v>
      </c>
      <c r="O781" s="1" t="str">
        <f>VLOOKUP(Sales[[#This Row],[Product ID]],Products[[#Headers],[#Data],[Product ID]:[Product Name]],2,FALSE)</f>
        <v>Fellowes PB500 Electric Punch Plastic Comb Binding Machine with Manual Bind</v>
      </c>
      <c r="P781" s="1" t="str">
        <f>VLOOKUP(Sales[[#This Row],[Product ID]],Products[[#Headers],[#Data],[Product ID]:[Category]],3,)</f>
        <v>Office Supplies</v>
      </c>
      <c r="Q781" s="13">
        <f>VLOOKUP(Sales[[#This Row],[Product ID]],Products[[#Headers],[#Data],[Product ID]:[Unit Price]],4,FALSE)</f>
        <v>55.04</v>
      </c>
      <c r="R781" s="14">
        <f>VLOOKUP(Sales[[#This Row],[Product ID]],Products[[#Headers],[#Data]],5,FALSE)</f>
        <v>47</v>
      </c>
      <c r="S781" s="13">
        <f>Sales[[#This Row],[Quantity]]*Sales[[#This Row],[Unit Price]]</f>
        <v>1541.12</v>
      </c>
      <c r="T781" s="14">
        <f>Sales[[#This Row],[Quantity]]*Sales[[#This Row],[Unit Cost]]</f>
        <v>1316</v>
      </c>
      <c r="U781" s="13">
        <f>Sales[[#This Row],[Total Sales]]-Sales[[#This Row],[Total Cost]]</f>
        <v>225.11999999999989</v>
      </c>
    </row>
    <row r="782" spans="1:21" x14ac:dyDescent="0.25">
      <c r="A782" t="s">
        <v>790</v>
      </c>
      <c r="B782" s="2">
        <v>44214</v>
      </c>
      <c r="C782" s="2" t="str">
        <f t="shared" si="24"/>
        <v>Monday</v>
      </c>
      <c r="D782" s="2" t="str">
        <f t="shared" si="25"/>
        <v>January</v>
      </c>
      <c r="E782" s="3">
        <v>0.63542965927043737</v>
      </c>
      <c r="F782" t="s">
        <v>2164</v>
      </c>
      <c r="G782" t="s">
        <v>2376</v>
      </c>
      <c r="H782" t="s">
        <v>1011</v>
      </c>
      <c r="I782" s="1" t="s">
        <v>2597</v>
      </c>
      <c r="J782" s="1" t="s">
        <v>2597</v>
      </c>
      <c r="K782" s="1" t="s">
        <v>2549</v>
      </c>
      <c r="L782" s="1" t="s">
        <v>1012</v>
      </c>
      <c r="M782">
        <v>12773</v>
      </c>
      <c r="N782">
        <v>41</v>
      </c>
      <c r="O782" s="1" t="str">
        <f>VLOOKUP(Sales[[#This Row],[Product ID]],Products[[#Headers],[#Data],[Product ID]:[Product Name]],2,FALSE)</f>
        <v>Fellowes Bankers Box Recycled Super Stor/Drawer</v>
      </c>
      <c r="P782" s="1" t="str">
        <f>VLOOKUP(Sales[[#This Row],[Product ID]],Products[[#Headers],[#Data],[Product ID]:[Category]],3,)</f>
        <v>Office Supplies</v>
      </c>
      <c r="Q782" s="13">
        <f>VLOOKUP(Sales[[#This Row],[Product ID]],Products[[#Headers],[#Data],[Product ID]:[Unit Price]],4,FALSE)</f>
        <v>52.42</v>
      </c>
      <c r="R782" s="14">
        <f>VLOOKUP(Sales[[#This Row],[Product ID]],Products[[#Headers],[#Data]],5,FALSE)</f>
        <v>20</v>
      </c>
      <c r="S782" s="13">
        <f>Sales[[#This Row],[Quantity]]*Sales[[#This Row],[Unit Price]]</f>
        <v>2149.2200000000003</v>
      </c>
      <c r="T782" s="14">
        <f>Sales[[#This Row],[Quantity]]*Sales[[#This Row],[Unit Cost]]</f>
        <v>820</v>
      </c>
      <c r="U782" s="13">
        <f>Sales[[#This Row],[Total Sales]]-Sales[[#This Row],[Total Cost]]</f>
        <v>1329.2200000000003</v>
      </c>
    </row>
    <row r="783" spans="1:21" x14ac:dyDescent="0.25">
      <c r="A783" t="s">
        <v>791</v>
      </c>
      <c r="B783" s="2">
        <v>44031</v>
      </c>
      <c r="C783" s="2" t="str">
        <f t="shared" si="24"/>
        <v>Sunday</v>
      </c>
      <c r="D783" s="2" t="str">
        <f t="shared" si="25"/>
        <v>July</v>
      </c>
      <c r="E783" s="3">
        <v>0.53219971731214988</v>
      </c>
      <c r="F783" t="s">
        <v>2107</v>
      </c>
      <c r="G783" t="s">
        <v>2319</v>
      </c>
      <c r="H783" t="s">
        <v>1010</v>
      </c>
      <c r="I783" s="1" t="s">
        <v>2598</v>
      </c>
      <c r="J783" s="1" t="s">
        <v>2598</v>
      </c>
      <c r="K783" s="1" t="s">
        <v>2549</v>
      </c>
      <c r="L783" s="1" t="s">
        <v>1012</v>
      </c>
      <c r="M783">
        <v>12401</v>
      </c>
      <c r="N783">
        <v>30</v>
      </c>
      <c r="O783" s="1" t="str">
        <f>VLOOKUP(Sales[[#This Row],[Product ID]],Products[[#Headers],[#Data],[Product ID]:[Product Name]],2,FALSE)</f>
        <v>Avery Recycled Flexi-View Covers for Binding Systems</v>
      </c>
      <c r="P783" s="1" t="str">
        <f>VLOOKUP(Sales[[#This Row],[Product ID]],Products[[#Headers],[#Data],[Product ID]:[Category]],3,)</f>
        <v>Office Supplies</v>
      </c>
      <c r="Q783" s="13">
        <f>VLOOKUP(Sales[[#This Row],[Product ID]],Products[[#Headers],[#Data],[Product ID]:[Unit Price]],4,FALSE)</f>
        <v>74.599999999999994</v>
      </c>
      <c r="R783" s="14">
        <f>VLOOKUP(Sales[[#This Row],[Product ID]],Products[[#Headers],[#Data]],5,FALSE)</f>
        <v>64</v>
      </c>
      <c r="S783" s="13">
        <f>Sales[[#This Row],[Quantity]]*Sales[[#This Row],[Unit Price]]</f>
        <v>2238</v>
      </c>
      <c r="T783" s="14">
        <f>Sales[[#This Row],[Quantity]]*Sales[[#This Row],[Unit Cost]]</f>
        <v>1920</v>
      </c>
      <c r="U783" s="13">
        <f>Sales[[#This Row],[Total Sales]]-Sales[[#This Row],[Total Cost]]</f>
        <v>318</v>
      </c>
    </row>
    <row r="784" spans="1:21" x14ac:dyDescent="0.25">
      <c r="A784" t="s">
        <v>792</v>
      </c>
      <c r="B784" s="2">
        <v>44202</v>
      </c>
      <c r="C784" s="2" t="str">
        <f t="shared" si="24"/>
        <v>Wednesday</v>
      </c>
      <c r="D784" s="2" t="str">
        <f t="shared" si="25"/>
        <v>January</v>
      </c>
      <c r="E784" s="3">
        <v>0.66141893135008833</v>
      </c>
      <c r="F784" t="s">
        <v>2203</v>
      </c>
      <c r="G784" t="s">
        <v>2415</v>
      </c>
      <c r="H784" t="s">
        <v>1010</v>
      </c>
      <c r="I784" s="1" t="s">
        <v>2599</v>
      </c>
      <c r="J784" s="1" t="s">
        <v>2599</v>
      </c>
      <c r="K784" s="1" t="s">
        <v>2549</v>
      </c>
      <c r="L784" s="1" t="s">
        <v>1012</v>
      </c>
      <c r="M784">
        <v>12433</v>
      </c>
      <c r="N784">
        <v>35</v>
      </c>
      <c r="O784" s="1" t="str">
        <f>VLOOKUP(Sales[[#This Row],[Product ID]],Products[[#Headers],[#Data],[Product ID]:[Product Name]],2,FALSE)</f>
        <v>Prang Dustless Chalk Sticks</v>
      </c>
      <c r="P784" s="1" t="str">
        <f>VLOOKUP(Sales[[#This Row],[Product ID]],Products[[#Headers],[#Data],[Product ID]:[Category]],3,)</f>
        <v>Office Supplies</v>
      </c>
      <c r="Q784" s="13">
        <f>VLOOKUP(Sales[[#This Row],[Product ID]],Products[[#Headers],[#Data],[Product ID]:[Unit Price]],4,FALSE)</f>
        <v>88.61</v>
      </c>
      <c r="R784" s="14">
        <f>VLOOKUP(Sales[[#This Row],[Product ID]],Products[[#Headers],[#Data]],5,FALSE)</f>
        <v>55</v>
      </c>
      <c r="S784" s="13">
        <f>Sales[[#This Row],[Quantity]]*Sales[[#This Row],[Unit Price]]</f>
        <v>3101.35</v>
      </c>
      <c r="T784" s="14">
        <f>Sales[[#This Row],[Quantity]]*Sales[[#This Row],[Unit Cost]]</f>
        <v>1925</v>
      </c>
      <c r="U784" s="13">
        <f>Sales[[#This Row],[Total Sales]]-Sales[[#This Row],[Total Cost]]</f>
        <v>1176.3499999999999</v>
      </c>
    </row>
    <row r="785" spans="1:21" x14ac:dyDescent="0.25">
      <c r="A785" t="s">
        <v>793</v>
      </c>
      <c r="B785" s="2">
        <v>44209</v>
      </c>
      <c r="C785" s="2" t="str">
        <f t="shared" si="24"/>
        <v>Wednesday</v>
      </c>
      <c r="D785" s="2" t="str">
        <f t="shared" si="25"/>
        <v>January</v>
      </c>
      <c r="E785" s="3">
        <v>0.34724221664048627</v>
      </c>
      <c r="F785" t="s">
        <v>2069</v>
      </c>
      <c r="G785" t="s">
        <v>2281</v>
      </c>
      <c r="H785" t="s">
        <v>1010</v>
      </c>
      <c r="I785" s="1" t="s">
        <v>2600</v>
      </c>
      <c r="J785" s="1" t="s">
        <v>2600</v>
      </c>
      <c r="K785" s="1" t="s">
        <v>2549</v>
      </c>
      <c r="L785" s="1" t="s">
        <v>1012</v>
      </c>
      <c r="M785">
        <v>12524</v>
      </c>
      <c r="N785">
        <v>23</v>
      </c>
      <c r="O785" s="1" t="str">
        <f>VLOOKUP(Sales[[#This Row],[Product ID]],Products[[#Headers],[#Data],[Product ID]:[Product Name]],2,FALSE)</f>
        <v>Avaya 5420 Digital phone</v>
      </c>
      <c r="P785" s="1" t="str">
        <f>VLOOKUP(Sales[[#This Row],[Product ID]],Products[[#Headers],[#Data],[Product ID]:[Category]],3,)</f>
        <v>Technology</v>
      </c>
      <c r="Q785" s="13">
        <f>VLOOKUP(Sales[[#This Row],[Product ID]],Products[[#Headers],[#Data],[Product ID]:[Unit Price]],4,FALSE)</f>
        <v>80.48</v>
      </c>
      <c r="R785" s="14">
        <f>VLOOKUP(Sales[[#This Row],[Product ID]],Products[[#Headers],[#Data]],5,FALSE)</f>
        <v>53</v>
      </c>
      <c r="S785" s="13">
        <f>Sales[[#This Row],[Quantity]]*Sales[[#This Row],[Unit Price]]</f>
        <v>1851.0400000000002</v>
      </c>
      <c r="T785" s="14">
        <f>Sales[[#This Row],[Quantity]]*Sales[[#This Row],[Unit Cost]]</f>
        <v>1219</v>
      </c>
      <c r="U785" s="13">
        <f>Sales[[#This Row],[Total Sales]]-Sales[[#This Row],[Total Cost]]</f>
        <v>632.04000000000019</v>
      </c>
    </row>
    <row r="786" spans="1:21" x14ac:dyDescent="0.25">
      <c r="A786" t="s">
        <v>794</v>
      </c>
      <c r="B786" s="2">
        <v>44055</v>
      </c>
      <c r="C786" s="2" t="str">
        <f t="shared" si="24"/>
        <v>Wednesday</v>
      </c>
      <c r="D786" s="2" t="str">
        <f t="shared" si="25"/>
        <v>August</v>
      </c>
      <c r="E786" s="3">
        <v>0.20193571902914464</v>
      </c>
      <c r="F786" t="s">
        <v>2042</v>
      </c>
      <c r="G786" t="s">
        <v>2254</v>
      </c>
      <c r="H786" t="s">
        <v>1011</v>
      </c>
      <c r="I786" s="1" t="s">
        <v>2601</v>
      </c>
      <c r="J786" s="1" t="s">
        <v>2601</v>
      </c>
      <c r="K786" s="1" t="s">
        <v>2549</v>
      </c>
      <c r="L786" s="1" t="s">
        <v>1012</v>
      </c>
      <c r="M786">
        <v>12748</v>
      </c>
      <c r="N786">
        <v>98</v>
      </c>
      <c r="O786" s="1" t="str">
        <f>VLOOKUP(Sales[[#This Row],[Product ID]],Products[[#Headers],[#Data],[Product ID]:[Product Name]],2,FALSE)</f>
        <v>White Envelopes, White Envelopes with Clear Poly Window</v>
      </c>
      <c r="P786" s="1" t="str">
        <f>VLOOKUP(Sales[[#This Row],[Product ID]],Products[[#Headers],[#Data],[Product ID]:[Category]],3,)</f>
        <v>Office Supplies</v>
      </c>
      <c r="Q786" s="13">
        <f>VLOOKUP(Sales[[#This Row],[Product ID]],Products[[#Headers],[#Data],[Product ID]:[Unit Price]],4,FALSE)</f>
        <v>67.45</v>
      </c>
      <c r="R786" s="14">
        <f>VLOOKUP(Sales[[#This Row],[Product ID]],Products[[#Headers],[#Data]],5,FALSE)</f>
        <v>51</v>
      </c>
      <c r="S786" s="13">
        <f>Sales[[#This Row],[Quantity]]*Sales[[#This Row],[Unit Price]]</f>
        <v>6610.1</v>
      </c>
      <c r="T786" s="14">
        <f>Sales[[#This Row],[Quantity]]*Sales[[#This Row],[Unit Cost]]</f>
        <v>4998</v>
      </c>
      <c r="U786" s="13">
        <f>Sales[[#This Row],[Total Sales]]-Sales[[#This Row],[Total Cost]]</f>
        <v>1612.1000000000004</v>
      </c>
    </row>
    <row r="787" spans="1:21" x14ac:dyDescent="0.25">
      <c r="A787" t="s">
        <v>795</v>
      </c>
      <c r="B787" s="2">
        <v>44133</v>
      </c>
      <c r="C787" s="2" t="str">
        <f t="shared" si="24"/>
        <v>Thursday</v>
      </c>
      <c r="D787" s="2" t="str">
        <f t="shared" si="25"/>
        <v>October</v>
      </c>
      <c r="E787" s="3">
        <v>0.63415533018589754</v>
      </c>
      <c r="F787" t="s">
        <v>2179</v>
      </c>
      <c r="G787" t="s">
        <v>2391</v>
      </c>
      <c r="H787" t="s">
        <v>1010</v>
      </c>
      <c r="I787" s="1" t="s">
        <v>2602</v>
      </c>
      <c r="J787" s="1" t="s">
        <v>2602</v>
      </c>
      <c r="K787" s="1" t="s">
        <v>2549</v>
      </c>
      <c r="L787" s="1" t="s">
        <v>1012</v>
      </c>
      <c r="M787">
        <v>12710</v>
      </c>
      <c r="N787">
        <v>98</v>
      </c>
      <c r="O787" s="1" t="str">
        <f>VLOOKUP(Sales[[#This Row],[Product ID]],Products[[#Headers],[#Data],[Product ID]:[Product Name]],2,FALSE)</f>
        <v>Holmes Odor Grabber</v>
      </c>
      <c r="P787" s="1" t="str">
        <f>VLOOKUP(Sales[[#This Row],[Product ID]],Products[[#Headers],[#Data],[Product ID]:[Category]],3,)</f>
        <v>Office Supplies</v>
      </c>
      <c r="Q787" s="13">
        <f>VLOOKUP(Sales[[#This Row],[Product ID]],Products[[#Headers],[#Data],[Product ID]:[Unit Price]],4,FALSE)</f>
        <v>60.3</v>
      </c>
      <c r="R787" s="14">
        <f>VLOOKUP(Sales[[#This Row],[Product ID]],Products[[#Headers],[#Data]],5,FALSE)</f>
        <v>52</v>
      </c>
      <c r="S787" s="13">
        <f>Sales[[#This Row],[Quantity]]*Sales[[#This Row],[Unit Price]]</f>
        <v>5909.4</v>
      </c>
      <c r="T787" s="14">
        <f>Sales[[#This Row],[Quantity]]*Sales[[#This Row],[Unit Cost]]</f>
        <v>5096</v>
      </c>
      <c r="U787" s="13">
        <f>Sales[[#This Row],[Total Sales]]-Sales[[#This Row],[Total Cost]]</f>
        <v>813.39999999999964</v>
      </c>
    </row>
    <row r="788" spans="1:21" x14ac:dyDescent="0.25">
      <c r="A788" t="s">
        <v>796</v>
      </c>
      <c r="B788" s="2">
        <v>44177</v>
      </c>
      <c r="C788" s="2" t="str">
        <f t="shared" si="24"/>
        <v>Saturday</v>
      </c>
      <c r="D788" s="2" t="str">
        <f t="shared" si="25"/>
        <v>December</v>
      </c>
      <c r="E788" s="3">
        <v>9.1920060721441543E-2</v>
      </c>
      <c r="F788" t="s">
        <v>2224</v>
      </c>
      <c r="G788" t="s">
        <v>2436</v>
      </c>
      <c r="H788" t="s">
        <v>1010</v>
      </c>
      <c r="I788" s="1" t="s">
        <v>2603</v>
      </c>
      <c r="J788" s="1" t="s">
        <v>2603</v>
      </c>
      <c r="K788" s="1" t="s">
        <v>2549</v>
      </c>
      <c r="L788" s="1" t="s">
        <v>1013</v>
      </c>
      <c r="M788">
        <v>12258</v>
      </c>
      <c r="N788">
        <v>50</v>
      </c>
      <c r="O788" s="1" t="str">
        <f>VLOOKUP(Sales[[#This Row],[Product ID]],Products[[#Headers],[#Data],[Product ID]:[Product Name]],2,FALSE)</f>
        <v>Imiderm Vibranovate</v>
      </c>
      <c r="P788" s="1" t="str">
        <f>VLOOKUP(Sales[[#This Row],[Product ID]],Products[[#Headers],[#Data],[Product ID]:[Category]],3,)</f>
        <v>Antipiretics</v>
      </c>
      <c r="Q788" s="13">
        <f>VLOOKUP(Sales[[#This Row],[Product ID]],Products[[#Headers],[#Data],[Product ID]:[Unit Price]],4,FALSE)</f>
        <v>56.47</v>
      </c>
      <c r="R788" s="14">
        <f>VLOOKUP(Sales[[#This Row],[Product ID]],Products[[#Headers],[#Data]],5,FALSE)</f>
        <v>44</v>
      </c>
      <c r="S788" s="13">
        <f>Sales[[#This Row],[Quantity]]*Sales[[#This Row],[Unit Price]]</f>
        <v>2823.5</v>
      </c>
      <c r="T788" s="14">
        <f>Sales[[#This Row],[Quantity]]*Sales[[#This Row],[Unit Cost]]</f>
        <v>2200</v>
      </c>
      <c r="U788" s="13">
        <f>Sales[[#This Row],[Total Sales]]-Sales[[#This Row],[Total Cost]]</f>
        <v>623.5</v>
      </c>
    </row>
    <row r="789" spans="1:21" x14ac:dyDescent="0.25">
      <c r="A789" t="s">
        <v>797</v>
      </c>
      <c r="B789" s="2">
        <v>44111</v>
      </c>
      <c r="C789" s="2" t="str">
        <f t="shared" si="24"/>
        <v>Wednesday</v>
      </c>
      <c r="D789" s="2" t="str">
        <f t="shared" si="25"/>
        <v>October</v>
      </c>
      <c r="E789" s="3">
        <v>0.49730009350102689</v>
      </c>
      <c r="F789" t="s">
        <v>2037</v>
      </c>
      <c r="G789" t="s">
        <v>2249</v>
      </c>
      <c r="H789" t="s">
        <v>1011</v>
      </c>
      <c r="I789" s="1" t="s">
        <v>2604</v>
      </c>
      <c r="J789" s="1" t="s">
        <v>2604</v>
      </c>
      <c r="K789" s="1" t="s">
        <v>2549</v>
      </c>
      <c r="L789" s="1" t="s">
        <v>1013</v>
      </c>
      <c r="M789">
        <v>12911</v>
      </c>
      <c r="N789">
        <v>17</v>
      </c>
      <c r="O789" s="1" t="str">
        <f>VLOOKUP(Sales[[#This Row],[Product ID]],Products[[#Headers],[#Data],[Product ID]:[Product Name]],2,FALSE)</f>
        <v>Tennsco Regal Shelving Units</v>
      </c>
      <c r="P789" s="1" t="str">
        <f>VLOOKUP(Sales[[#This Row],[Product ID]],Products[[#Headers],[#Data],[Product ID]:[Category]],3,)</f>
        <v>Office Supplies</v>
      </c>
      <c r="Q789" s="13">
        <f>VLOOKUP(Sales[[#This Row],[Product ID]],Products[[#Headers],[#Data],[Product ID]:[Unit Price]],4,FALSE)</f>
        <v>93.38</v>
      </c>
      <c r="R789" s="14">
        <f>VLOOKUP(Sales[[#This Row],[Product ID]],Products[[#Headers],[#Data]],5,FALSE)</f>
        <v>66</v>
      </c>
      <c r="S789" s="13">
        <f>Sales[[#This Row],[Quantity]]*Sales[[#This Row],[Unit Price]]</f>
        <v>1587.46</v>
      </c>
      <c r="T789" s="14">
        <f>Sales[[#This Row],[Quantity]]*Sales[[#This Row],[Unit Cost]]</f>
        <v>1122</v>
      </c>
      <c r="U789" s="13">
        <f>Sales[[#This Row],[Total Sales]]-Sales[[#This Row],[Total Cost]]</f>
        <v>465.46000000000004</v>
      </c>
    </row>
    <row r="790" spans="1:21" x14ac:dyDescent="0.25">
      <c r="A790" t="s">
        <v>798</v>
      </c>
      <c r="B790" s="2">
        <v>44083</v>
      </c>
      <c r="C790" s="2" t="str">
        <f t="shared" si="24"/>
        <v>Wednesday</v>
      </c>
      <c r="D790" s="2" t="str">
        <f t="shared" si="25"/>
        <v>September</v>
      </c>
      <c r="E790" s="3">
        <v>0.26382083995416827</v>
      </c>
      <c r="F790" t="s">
        <v>2188</v>
      </c>
      <c r="G790" t="s">
        <v>2400</v>
      </c>
      <c r="H790" t="s">
        <v>1010</v>
      </c>
      <c r="I790" s="1" t="s">
        <v>2557</v>
      </c>
      <c r="J790" s="1" t="s">
        <v>2557</v>
      </c>
      <c r="K790" s="1" t="s">
        <v>2549</v>
      </c>
      <c r="L790" s="1" t="s">
        <v>1013</v>
      </c>
      <c r="M790">
        <v>12750</v>
      </c>
      <c r="N790">
        <v>72</v>
      </c>
      <c r="O790" s="1" t="str">
        <f>VLOOKUP(Sales[[#This Row],[Product ID]],Products[[#Headers],[#Data],[Product ID]:[Product Name]],2,FALSE)</f>
        <v>Westinghouse Mesh Shade Clip-On Gooseneck Lamp, Black</v>
      </c>
      <c r="P790" s="1" t="str">
        <f>VLOOKUP(Sales[[#This Row],[Product ID]],Products[[#Headers],[#Data],[Product ID]:[Category]],3,)</f>
        <v>Furniture</v>
      </c>
      <c r="Q790" s="13">
        <f>VLOOKUP(Sales[[#This Row],[Product ID]],Products[[#Headers],[#Data],[Product ID]:[Unit Price]],4,FALSE)</f>
        <v>72.599999999999994</v>
      </c>
      <c r="R790" s="14">
        <f>VLOOKUP(Sales[[#This Row],[Product ID]],Products[[#Headers],[#Data]],5,FALSE)</f>
        <v>66</v>
      </c>
      <c r="S790" s="13">
        <f>Sales[[#This Row],[Quantity]]*Sales[[#This Row],[Unit Price]]</f>
        <v>5227.2</v>
      </c>
      <c r="T790" s="14">
        <f>Sales[[#This Row],[Quantity]]*Sales[[#This Row],[Unit Cost]]</f>
        <v>4752</v>
      </c>
      <c r="U790" s="13">
        <f>Sales[[#This Row],[Total Sales]]-Sales[[#This Row],[Total Cost]]</f>
        <v>475.19999999999982</v>
      </c>
    </row>
    <row r="791" spans="1:21" x14ac:dyDescent="0.25">
      <c r="A791" t="s">
        <v>799</v>
      </c>
      <c r="B791" s="2">
        <v>44001</v>
      </c>
      <c r="C791" s="2" t="str">
        <f t="shared" si="24"/>
        <v>Friday</v>
      </c>
      <c r="D791" s="2" t="str">
        <f t="shared" si="25"/>
        <v>June</v>
      </c>
      <c r="E791" s="3">
        <v>0.29314927977094818</v>
      </c>
      <c r="F791" t="s">
        <v>2058</v>
      </c>
      <c r="G791" t="s">
        <v>2270</v>
      </c>
      <c r="H791" t="s">
        <v>1010</v>
      </c>
      <c r="I791" s="1" t="s">
        <v>2553</v>
      </c>
      <c r="J791" s="1" t="s">
        <v>2553</v>
      </c>
      <c r="K791" s="1" t="s">
        <v>2549</v>
      </c>
      <c r="L791" s="1" t="s">
        <v>1014</v>
      </c>
      <c r="M791">
        <v>12287</v>
      </c>
      <c r="N791">
        <v>82</v>
      </c>
      <c r="O791" s="1" t="str">
        <f>VLOOKUP(Sales[[#This Row],[Product ID]],Products[[#Headers],[#Data],[Product ID]:[Product Name]],2,FALSE)</f>
        <v>Malaxolol Aeroprosyn</v>
      </c>
      <c r="P791" s="1" t="str">
        <f>VLOOKUP(Sales[[#This Row],[Product ID]],Products[[#Headers],[#Data],[Product ID]:[Category]],3,)</f>
        <v>Antiseptics</v>
      </c>
      <c r="Q791" s="13">
        <f>VLOOKUP(Sales[[#This Row],[Product ID]],Products[[#Headers],[#Data],[Product ID]:[Unit Price]],4,FALSE)</f>
        <v>16.48</v>
      </c>
      <c r="R791" s="14">
        <f>VLOOKUP(Sales[[#This Row],[Product ID]],Products[[#Headers],[#Data]],5,FALSE)</f>
        <v>13</v>
      </c>
      <c r="S791" s="13">
        <f>Sales[[#This Row],[Quantity]]*Sales[[#This Row],[Unit Price]]</f>
        <v>1351.3600000000001</v>
      </c>
      <c r="T791" s="14">
        <f>Sales[[#This Row],[Quantity]]*Sales[[#This Row],[Unit Cost]]</f>
        <v>1066</v>
      </c>
      <c r="U791" s="13">
        <f>Sales[[#This Row],[Total Sales]]-Sales[[#This Row],[Total Cost]]</f>
        <v>285.36000000000013</v>
      </c>
    </row>
    <row r="792" spans="1:21" x14ac:dyDescent="0.25">
      <c r="A792" t="s">
        <v>800</v>
      </c>
      <c r="B792" s="2">
        <v>44066</v>
      </c>
      <c r="C792" s="2" t="str">
        <f t="shared" si="24"/>
        <v>Sunday</v>
      </c>
      <c r="D792" s="2" t="str">
        <f t="shared" si="25"/>
        <v>August</v>
      </c>
      <c r="E792" s="3">
        <v>0.93449175081174241</v>
      </c>
      <c r="F792" t="s">
        <v>2134</v>
      </c>
      <c r="G792" t="s">
        <v>2346</v>
      </c>
      <c r="H792" t="s">
        <v>1011</v>
      </c>
      <c r="I792" s="1" t="s">
        <v>2589</v>
      </c>
      <c r="J792" s="1" t="s">
        <v>2589</v>
      </c>
      <c r="K792" s="1" t="s">
        <v>2549</v>
      </c>
      <c r="L792" s="1" t="s">
        <v>1014</v>
      </c>
      <c r="M792">
        <v>13105</v>
      </c>
      <c r="N792">
        <v>52</v>
      </c>
      <c r="O792" s="1" t="str">
        <f>VLOOKUP(Sales[[#This Row],[Product ID]],Products[[#Headers],[#Data],[Product ID]:[Product Name]],2,FALSE)</f>
        <v>Message Book, Standard Line "While You Were Out", 5 1/2" X 4", 200 Sets/Book</v>
      </c>
      <c r="P792" s="1" t="str">
        <f>VLOOKUP(Sales[[#This Row],[Product ID]],Products[[#Headers],[#Data],[Product ID]:[Category]],3,)</f>
        <v>Office Supplies</v>
      </c>
      <c r="Q792" s="13">
        <f>VLOOKUP(Sales[[#This Row],[Product ID]],Products[[#Headers],[#Data],[Product ID]:[Unit Price]],4,FALSE)</f>
        <v>36.909999999999997</v>
      </c>
      <c r="R792" s="14">
        <f>VLOOKUP(Sales[[#This Row],[Product ID]],Products[[#Headers],[#Data]],5,FALSE)</f>
        <v>22</v>
      </c>
      <c r="S792" s="13">
        <f>Sales[[#This Row],[Quantity]]*Sales[[#This Row],[Unit Price]]</f>
        <v>1919.3199999999997</v>
      </c>
      <c r="T792" s="14">
        <f>Sales[[#This Row],[Quantity]]*Sales[[#This Row],[Unit Cost]]</f>
        <v>1144</v>
      </c>
      <c r="U792" s="13">
        <f>Sales[[#This Row],[Total Sales]]-Sales[[#This Row],[Total Cost]]</f>
        <v>775.31999999999971</v>
      </c>
    </row>
    <row r="793" spans="1:21" x14ac:dyDescent="0.25">
      <c r="A793" t="s">
        <v>801</v>
      </c>
      <c r="B793" s="2">
        <v>44235</v>
      </c>
      <c r="C793" s="2" t="str">
        <f t="shared" si="24"/>
        <v>Monday</v>
      </c>
      <c r="D793" s="2" t="str">
        <f t="shared" si="25"/>
        <v>February</v>
      </c>
      <c r="E793" s="3">
        <v>0.66343470951310557</v>
      </c>
      <c r="F793" t="s">
        <v>2212</v>
      </c>
      <c r="G793" t="s">
        <v>2424</v>
      </c>
      <c r="H793" t="s">
        <v>1011</v>
      </c>
      <c r="I793" s="1" t="s">
        <v>2605</v>
      </c>
      <c r="J793" s="1" t="s">
        <v>2605</v>
      </c>
      <c r="K793" s="1" t="s">
        <v>2549</v>
      </c>
      <c r="L793" s="1" t="s">
        <v>1014</v>
      </c>
      <c r="M793">
        <v>12855</v>
      </c>
      <c r="N793">
        <v>28</v>
      </c>
      <c r="O793" s="1" t="str">
        <f>VLOOKUP(Sales[[#This Row],[Product ID]],Products[[#Headers],[#Data],[Product ID]:[Product Name]],2,FALSE)</f>
        <v>Avery Printable Repositionable Plastic Tabs</v>
      </c>
      <c r="P793" s="1" t="str">
        <f>VLOOKUP(Sales[[#This Row],[Product ID]],Products[[#Headers],[#Data],[Product ID]:[Category]],3,)</f>
        <v>Office Supplies</v>
      </c>
      <c r="Q793" s="13">
        <f>VLOOKUP(Sales[[#This Row],[Product ID]],Products[[#Headers],[#Data],[Product ID]:[Unit Price]],4,FALSE)</f>
        <v>90.63</v>
      </c>
      <c r="R793" s="14">
        <f>VLOOKUP(Sales[[#This Row],[Product ID]],Products[[#Headers],[#Data]],5,FALSE)</f>
        <v>57</v>
      </c>
      <c r="S793" s="13">
        <f>Sales[[#This Row],[Quantity]]*Sales[[#This Row],[Unit Price]]</f>
        <v>2537.64</v>
      </c>
      <c r="T793" s="14">
        <f>Sales[[#This Row],[Quantity]]*Sales[[#This Row],[Unit Cost]]</f>
        <v>1596</v>
      </c>
      <c r="U793" s="13">
        <f>Sales[[#This Row],[Total Sales]]-Sales[[#This Row],[Total Cost]]</f>
        <v>941.63999999999987</v>
      </c>
    </row>
    <row r="794" spans="1:21" x14ac:dyDescent="0.25">
      <c r="A794" t="s">
        <v>802</v>
      </c>
      <c r="B794" s="2">
        <v>44159</v>
      </c>
      <c r="C794" s="2" t="str">
        <f t="shared" si="24"/>
        <v>Tuesday</v>
      </c>
      <c r="D794" s="2" t="str">
        <f t="shared" si="25"/>
        <v>November</v>
      </c>
      <c r="E794" s="3">
        <v>0.59286653397960809</v>
      </c>
      <c r="F794" t="s">
        <v>2069</v>
      </c>
      <c r="G794" t="s">
        <v>2281</v>
      </c>
      <c r="H794" t="s">
        <v>1011</v>
      </c>
      <c r="I794" s="1" t="s">
        <v>2606</v>
      </c>
      <c r="J794" s="1" t="s">
        <v>2606</v>
      </c>
      <c r="K794" s="1" t="s">
        <v>2549</v>
      </c>
      <c r="L794" s="1" t="s">
        <v>1014</v>
      </c>
      <c r="M794">
        <v>12641</v>
      </c>
      <c r="N794">
        <v>65</v>
      </c>
      <c r="O794" s="1" t="str">
        <f>VLOOKUP(Sales[[#This Row],[Product ID]],Products[[#Headers],[#Data],[Product ID]:[Product Name]],2,FALSE)</f>
        <v>Howard Miller 13" Diameter Goldtone Round Wall Clock</v>
      </c>
      <c r="P794" s="1" t="str">
        <f>VLOOKUP(Sales[[#This Row],[Product ID]],Products[[#Headers],[#Data],[Product ID]:[Category]],3,)</f>
        <v>Furniture</v>
      </c>
      <c r="Q794" s="13">
        <f>VLOOKUP(Sales[[#This Row],[Product ID]],Products[[#Headers],[#Data],[Product ID]:[Unit Price]],4,FALSE)</f>
        <v>84.05</v>
      </c>
      <c r="R794" s="14">
        <f>VLOOKUP(Sales[[#This Row],[Product ID]],Products[[#Headers],[#Data]],5,FALSE)</f>
        <v>62</v>
      </c>
      <c r="S794" s="13">
        <f>Sales[[#This Row],[Quantity]]*Sales[[#This Row],[Unit Price]]</f>
        <v>5463.25</v>
      </c>
      <c r="T794" s="14">
        <f>Sales[[#This Row],[Quantity]]*Sales[[#This Row],[Unit Cost]]</f>
        <v>4030</v>
      </c>
      <c r="U794" s="13">
        <f>Sales[[#This Row],[Total Sales]]-Sales[[#This Row],[Total Cost]]</f>
        <v>1433.25</v>
      </c>
    </row>
    <row r="795" spans="1:21" x14ac:dyDescent="0.25">
      <c r="A795" t="s">
        <v>803</v>
      </c>
      <c r="B795" s="2">
        <v>44159</v>
      </c>
      <c r="C795" s="2" t="str">
        <f t="shared" si="24"/>
        <v>Tuesday</v>
      </c>
      <c r="D795" s="2" t="str">
        <f t="shared" si="25"/>
        <v>November</v>
      </c>
      <c r="E795" s="3">
        <v>6.8859071288367324E-2</v>
      </c>
      <c r="F795" t="s">
        <v>2034</v>
      </c>
      <c r="G795" t="s">
        <v>2246</v>
      </c>
      <c r="H795" t="s">
        <v>1011</v>
      </c>
      <c r="I795" s="1" t="s">
        <v>2561</v>
      </c>
      <c r="J795" s="1" t="s">
        <v>2561</v>
      </c>
      <c r="K795" s="1" t="s">
        <v>2549</v>
      </c>
      <c r="L795" s="1" t="s">
        <v>1013</v>
      </c>
      <c r="M795">
        <v>12731</v>
      </c>
      <c r="N795">
        <v>27</v>
      </c>
      <c r="O795" s="1" t="str">
        <f>VLOOKUP(Sales[[#This Row],[Product ID]],Products[[#Headers],[#Data],[Product ID]:[Product Name]],2,FALSE)</f>
        <v>Sony 64GB Class 10 Micro SDHC R40 Memory Card</v>
      </c>
      <c r="P795" s="1" t="str">
        <f>VLOOKUP(Sales[[#This Row],[Product ID]],Products[[#Headers],[#Data],[Product ID]:[Category]],3,)</f>
        <v>Technology</v>
      </c>
      <c r="Q795" s="13">
        <f>VLOOKUP(Sales[[#This Row],[Product ID]],Products[[#Headers],[#Data],[Product ID]:[Unit Price]],4,FALSE)</f>
        <v>46.66</v>
      </c>
      <c r="R795" s="14">
        <f>VLOOKUP(Sales[[#This Row],[Product ID]],Products[[#Headers],[#Data]],5,FALSE)</f>
        <v>37</v>
      </c>
      <c r="S795" s="13">
        <f>Sales[[#This Row],[Quantity]]*Sales[[#This Row],[Unit Price]]</f>
        <v>1259.82</v>
      </c>
      <c r="T795" s="14">
        <f>Sales[[#This Row],[Quantity]]*Sales[[#This Row],[Unit Cost]]</f>
        <v>999</v>
      </c>
      <c r="U795" s="13">
        <f>Sales[[#This Row],[Total Sales]]-Sales[[#This Row],[Total Cost]]</f>
        <v>260.81999999999994</v>
      </c>
    </row>
    <row r="796" spans="1:21" x14ac:dyDescent="0.25">
      <c r="A796" t="s">
        <v>804</v>
      </c>
      <c r="B796" s="2">
        <v>44313</v>
      </c>
      <c r="C796" s="2" t="str">
        <f t="shared" si="24"/>
        <v>Tuesday</v>
      </c>
      <c r="D796" s="2" t="str">
        <f t="shared" si="25"/>
        <v>April</v>
      </c>
      <c r="E796" s="3">
        <v>0.78482952709509723</v>
      </c>
      <c r="F796" t="s">
        <v>2134</v>
      </c>
      <c r="G796" t="s">
        <v>2346</v>
      </c>
      <c r="H796" t="s">
        <v>1010</v>
      </c>
      <c r="I796" s="1" t="s">
        <v>2558</v>
      </c>
      <c r="J796" s="1" t="s">
        <v>2558</v>
      </c>
      <c r="K796" s="1" t="s">
        <v>2549</v>
      </c>
      <c r="L796" s="1" t="s">
        <v>1013</v>
      </c>
      <c r="M796">
        <v>12278</v>
      </c>
      <c r="N796">
        <v>47</v>
      </c>
      <c r="O796" s="1" t="str">
        <f>VLOOKUP(Sales[[#This Row],[Product ID]],Products[[#Headers],[#Data],[Product ID]:[Product Name]],2,FALSE)</f>
        <v>Lioletine Refliruvax</v>
      </c>
      <c r="P796" s="1" t="str">
        <f>VLOOKUP(Sales[[#This Row],[Product ID]],Products[[#Headers],[#Data],[Product ID]:[Category]],3,)</f>
        <v>Analgesics</v>
      </c>
      <c r="Q796" s="13">
        <f>VLOOKUP(Sales[[#This Row],[Product ID]],Products[[#Headers],[#Data],[Product ID]:[Unit Price]],4,FALSE)</f>
        <v>77.95</v>
      </c>
      <c r="R796" s="14">
        <f>VLOOKUP(Sales[[#This Row],[Product ID]],Products[[#Headers],[#Data]],5,FALSE)</f>
        <v>53</v>
      </c>
      <c r="S796" s="13">
        <f>Sales[[#This Row],[Quantity]]*Sales[[#This Row],[Unit Price]]</f>
        <v>3663.65</v>
      </c>
      <c r="T796" s="14">
        <f>Sales[[#This Row],[Quantity]]*Sales[[#This Row],[Unit Cost]]</f>
        <v>2491</v>
      </c>
      <c r="U796" s="13">
        <f>Sales[[#This Row],[Total Sales]]-Sales[[#This Row],[Total Cost]]</f>
        <v>1172.6500000000001</v>
      </c>
    </row>
    <row r="797" spans="1:21" x14ac:dyDescent="0.25">
      <c r="A797" t="s">
        <v>805</v>
      </c>
      <c r="B797" s="2">
        <v>44019</v>
      </c>
      <c r="C797" s="2" t="str">
        <f t="shared" si="24"/>
        <v>Tuesday</v>
      </c>
      <c r="D797" s="2" t="str">
        <f t="shared" si="25"/>
        <v>July</v>
      </c>
      <c r="E797" s="3">
        <v>0.45055296889987184</v>
      </c>
      <c r="F797" t="s">
        <v>2202</v>
      </c>
      <c r="G797" t="s">
        <v>2414</v>
      </c>
      <c r="H797" t="s">
        <v>1010</v>
      </c>
      <c r="I797" s="1" t="s">
        <v>2607</v>
      </c>
      <c r="J797" s="1" t="s">
        <v>2607</v>
      </c>
      <c r="K797" s="1" t="s">
        <v>2549</v>
      </c>
      <c r="L797" s="1" t="s">
        <v>1013</v>
      </c>
      <c r="M797">
        <v>12190</v>
      </c>
      <c r="N797">
        <v>99</v>
      </c>
      <c r="O797" s="1" t="str">
        <f>VLOOKUP(Sales[[#This Row],[Product ID]],Products[[#Headers],[#Data],[Product ID]:[Product Name]],2,FALSE)</f>
        <v>Aspinavir Silovance</v>
      </c>
      <c r="P797" s="1" t="str">
        <f>VLOOKUP(Sales[[#This Row],[Product ID]],Products[[#Headers],[#Data],[Product ID]:[Category]],3,)</f>
        <v>Antibiotics</v>
      </c>
      <c r="Q797" s="13">
        <f>VLOOKUP(Sales[[#This Row],[Product ID]],Products[[#Headers],[#Data],[Product ID]:[Unit Price]],4,FALSE)</f>
        <v>44.34</v>
      </c>
      <c r="R797" s="14">
        <f>VLOOKUP(Sales[[#This Row],[Product ID]],Products[[#Headers],[#Data]],5,FALSE)</f>
        <v>33</v>
      </c>
      <c r="S797" s="13">
        <f>Sales[[#This Row],[Quantity]]*Sales[[#This Row],[Unit Price]]</f>
        <v>4389.6600000000008</v>
      </c>
      <c r="T797" s="14">
        <f>Sales[[#This Row],[Quantity]]*Sales[[#This Row],[Unit Cost]]</f>
        <v>3267</v>
      </c>
      <c r="U797" s="13">
        <f>Sales[[#This Row],[Total Sales]]-Sales[[#This Row],[Total Cost]]</f>
        <v>1122.6600000000008</v>
      </c>
    </row>
    <row r="798" spans="1:21" x14ac:dyDescent="0.25">
      <c r="A798" t="s">
        <v>806</v>
      </c>
      <c r="B798" s="2">
        <v>44129</v>
      </c>
      <c r="C798" s="2" t="str">
        <f t="shared" si="24"/>
        <v>Sunday</v>
      </c>
      <c r="D798" s="2" t="str">
        <f t="shared" si="25"/>
        <v>October</v>
      </c>
      <c r="E798" s="3">
        <v>0.21931101559886212</v>
      </c>
      <c r="F798" t="s">
        <v>2073</v>
      </c>
      <c r="G798" t="s">
        <v>2285</v>
      </c>
      <c r="H798" t="s">
        <v>1011</v>
      </c>
      <c r="I798" s="1" t="s">
        <v>2586</v>
      </c>
      <c r="J798" s="1" t="s">
        <v>2586</v>
      </c>
      <c r="K798" s="1" t="s">
        <v>2549</v>
      </c>
      <c r="L798" s="1" t="s">
        <v>1013</v>
      </c>
      <c r="M798">
        <v>12550</v>
      </c>
      <c r="N798">
        <v>93</v>
      </c>
      <c r="O798" s="1" t="str">
        <f>VLOOKUP(Sales[[#This Row],[Product ID]],Products[[#Headers],[#Data],[Product ID]:[Product Name]],2,FALSE)</f>
        <v>Avery Poly Binder Pockets</v>
      </c>
      <c r="P798" s="1" t="str">
        <f>VLOOKUP(Sales[[#This Row],[Product ID]],Products[[#Headers],[#Data],[Product ID]:[Category]],3,)</f>
        <v>Office Supplies</v>
      </c>
      <c r="Q798" s="13">
        <f>VLOOKUP(Sales[[#This Row],[Product ID]],Products[[#Headers],[#Data],[Product ID]:[Unit Price]],4,FALSE)</f>
        <v>45.38</v>
      </c>
      <c r="R798" s="14">
        <f>VLOOKUP(Sales[[#This Row],[Product ID]],Products[[#Headers],[#Data]],5,FALSE)</f>
        <v>40</v>
      </c>
      <c r="S798" s="13">
        <f>Sales[[#This Row],[Quantity]]*Sales[[#This Row],[Unit Price]]</f>
        <v>4220.34</v>
      </c>
      <c r="T798" s="14">
        <f>Sales[[#This Row],[Quantity]]*Sales[[#This Row],[Unit Cost]]</f>
        <v>3720</v>
      </c>
      <c r="U798" s="13">
        <f>Sales[[#This Row],[Total Sales]]-Sales[[#This Row],[Total Cost]]</f>
        <v>500.34000000000015</v>
      </c>
    </row>
    <row r="799" spans="1:21" x14ac:dyDescent="0.25">
      <c r="A799" t="s">
        <v>807</v>
      </c>
      <c r="B799" s="2">
        <v>44158</v>
      </c>
      <c r="C799" s="2" t="str">
        <f t="shared" si="24"/>
        <v>Monday</v>
      </c>
      <c r="D799" s="2" t="str">
        <f t="shared" si="25"/>
        <v>November</v>
      </c>
      <c r="E799" s="3">
        <v>0.80753872574386043</v>
      </c>
      <c r="F799" t="s">
        <v>2086</v>
      </c>
      <c r="G799" t="s">
        <v>2298</v>
      </c>
      <c r="H799" t="s">
        <v>1011</v>
      </c>
      <c r="I799" s="1" t="s">
        <v>2607</v>
      </c>
      <c r="J799" s="1" t="s">
        <v>2607</v>
      </c>
      <c r="K799" s="1" t="s">
        <v>2549</v>
      </c>
      <c r="L799" s="1" t="s">
        <v>1013</v>
      </c>
      <c r="M799">
        <v>12681</v>
      </c>
      <c r="N799">
        <v>25</v>
      </c>
      <c r="O799" s="1" t="str">
        <f>VLOOKUP(Sales[[#This Row],[Product ID]],Products[[#Headers],[#Data],[Product ID]:[Product Name]],2,FALSE)</f>
        <v>Avery Non-Stick Binders</v>
      </c>
      <c r="P799" s="1" t="str">
        <f>VLOOKUP(Sales[[#This Row],[Product ID]],Products[[#Headers],[#Data],[Product ID]:[Category]],3,)</f>
        <v>Office Supplies</v>
      </c>
      <c r="Q799" s="13">
        <f>VLOOKUP(Sales[[#This Row],[Product ID]],Products[[#Headers],[#Data],[Product ID]:[Unit Price]],4,FALSE)</f>
        <v>60.95</v>
      </c>
      <c r="R799" s="14">
        <f>VLOOKUP(Sales[[#This Row],[Product ID]],Products[[#Headers],[#Data]],5,FALSE)</f>
        <v>53</v>
      </c>
      <c r="S799" s="13">
        <f>Sales[[#This Row],[Quantity]]*Sales[[#This Row],[Unit Price]]</f>
        <v>1523.75</v>
      </c>
      <c r="T799" s="14">
        <f>Sales[[#This Row],[Quantity]]*Sales[[#This Row],[Unit Cost]]</f>
        <v>1325</v>
      </c>
      <c r="U799" s="13">
        <f>Sales[[#This Row],[Total Sales]]-Sales[[#This Row],[Total Cost]]</f>
        <v>198.75</v>
      </c>
    </row>
    <row r="800" spans="1:21" x14ac:dyDescent="0.25">
      <c r="A800" t="s">
        <v>808</v>
      </c>
      <c r="B800" s="2">
        <v>44340</v>
      </c>
      <c r="C800" s="2" t="str">
        <f t="shared" si="24"/>
        <v>Monday</v>
      </c>
      <c r="D800" s="2" t="str">
        <f t="shared" si="25"/>
        <v>May</v>
      </c>
      <c r="E800" s="3">
        <v>0.8055414901988508</v>
      </c>
      <c r="F800" t="s">
        <v>2183</v>
      </c>
      <c r="G800" t="s">
        <v>2395</v>
      </c>
      <c r="H800" t="s">
        <v>1011</v>
      </c>
      <c r="I800" s="1" t="s">
        <v>2569</v>
      </c>
      <c r="J800" s="1" t="s">
        <v>2569</v>
      </c>
      <c r="K800" s="1" t="s">
        <v>2549</v>
      </c>
      <c r="L800" s="1" t="s">
        <v>1013</v>
      </c>
      <c r="M800">
        <v>12226</v>
      </c>
      <c r="N800">
        <v>26</v>
      </c>
      <c r="O800" s="1" t="str">
        <f>VLOOKUP(Sales[[#This Row],[Product ID]],Products[[#Headers],[#Data],[Product ID]:[Product Name]],2,FALSE)</f>
        <v>Diazemid Felcept</v>
      </c>
      <c r="P800" s="1" t="str">
        <f>VLOOKUP(Sales[[#This Row],[Product ID]],Products[[#Headers],[#Data],[Product ID]:[Category]],3,)</f>
        <v>Analgesics</v>
      </c>
      <c r="Q800" s="13">
        <f>VLOOKUP(Sales[[#This Row],[Product ID]],Products[[#Headers],[#Data],[Product ID]:[Unit Price]],4,FALSE)</f>
        <v>21.98</v>
      </c>
      <c r="R800" s="14">
        <f>VLOOKUP(Sales[[#This Row],[Product ID]],Products[[#Headers],[#Data]],5,FALSE)</f>
        <v>11</v>
      </c>
      <c r="S800" s="13">
        <f>Sales[[#This Row],[Quantity]]*Sales[[#This Row],[Unit Price]]</f>
        <v>571.48</v>
      </c>
      <c r="T800" s="14">
        <f>Sales[[#This Row],[Quantity]]*Sales[[#This Row],[Unit Cost]]</f>
        <v>286</v>
      </c>
      <c r="U800" s="13">
        <f>Sales[[#This Row],[Total Sales]]-Sales[[#This Row],[Total Cost]]</f>
        <v>285.48</v>
      </c>
    </row>
    <row r="801" spans="1:21" x14ac:dyDescent="0.25">
      <c r="A801" t="s">
        <v>809</v>
      </c>
      <c r="B801" s="2">
        <v>44046</v>
      </c>
      <c r="C801" s="2" t="str">
        <f t="shared" si="24"/>
        <v>Monday</v>
      </c>
      <c r="D801" s="2" t="str">
        <f t="shared" si="25"/>
        <v>August</v>
      </c>
      <c r="E801" s="3">
        <v>0.24244184249783274</v>
      </c>
      <c r="F801" t="s">
        <v>2150</v>
      </c>
      <c r="G801" t="s">
        <v>2362</v>
      </c>
      <c r="H801" t="s">
        <v>1010</v>
      </c>
      <c r="I801" s="1" t="s">
        <v>2608</v>
      </c>
      <c r="J801" s="1" t="s">
        <v>2608</v>
      </c>
      <c r="K801" s="1" t="s">
        <v>2549</v>
      </c>
      <c r="L801" s="1" t="s">
        <v>1013</v>
      </c>
      <c r="M801">
        <v>12648</v>
      </c>
      <c r="N801">
        <v>57</v>
      </c>
      <c r="O801" s="1" t="str">
        <f>VLOOKUP(Sales[[#This Row],[Product ID]],Products[[#Headers],[#Data],[Product ID]:[Product Name]],2,FALSE)</f>
        <v>Xerox 1939</v>
      </c>
      <c r="P801" s="1" t="str">
        <f>VLOOKUP(Sales[[#This Row],[Product ID]],Products[[#Headers],[#Data],[Product ID]:[Category]],3,)</f>
        <v>Office Supplies</v>
      </c>
      <c r="Q801" s="13">
        <f>VLOOKUP(Sales[[#This Row],[Product ID]],Products[[#Headers],[#Data],[Product ID]:[Unit Price]],4,FALSE)</f>
        <v>58.39</v>
      </c>
      <c r="R801" s="14">
        <f>VLOOKUP(Sales[[#This Row],[Product ID]],Products[[#Headers],[#Data]],5,FALSE)</f>
        <v>26</v>
      </c>
      <c r="S801" s="13">
        <f>Sales[[#This Row],[Quantity]]*Sales[[#This Row],[Unit Price]]</f>
        <v>3328.23</v>
      </c>
      <c r="T801" s="14">
        <f>Sales[[#This Row],[Quantity]]*Sales[[#This Row],[Unit Cost]]</f>
        <v>1482</v>
      </c>
      <c r="U801" s="13">
        <f>Sales[[#This Row],[Total Sales]]-Sales[[#This Row],[Total Cost]]</f>
        <v>1846.23</v>
      </c>
    </row>
    <row r="802" spans="1:21" x14ac:dyDescent="0.25">
      <c r="A802" t="s">
        <v>810</v>
      </c>
      <c r="B802" s="2">
        <v>44285</v>
      </c>
      <c r="C802" s="2" t="str">
        <f t="shared" si="24"/>
        <v>Tuesday</v>
      </c>
      <c r="D802" s="2" t="str">
        <f t="shared" si="25"/>
        <v>March</v>
      </c>
      <c r="E802" s="3">
        <v>0.72862723367002957</v>
      </c>
      <c r="F802" t="s">
        <v>2026</v>
      </c>
      <c r="G802" t="s">
        <v>2238</v>
      </c>
      <c r="H802" t="s">
        <v>1010</v>
      </c>
      <c r="I802" s="1" t="s">
        <v>2575</v>
      </c>
      <c r="J802" s="1" t="s">
        <v>2575</v>
      </c>
      <c r="K802" s="1" t="s">
        <v>2549</v>
      </c>
      <c r="L802" s="1" t="s">
        <v>1013</v>
      </c>
      <c r="M802">
        <v>12888</v>
      </c>
      <c r="N802">
        <v>89</v>
      </c>
      <c r="O802" s="1" t="str">
        <f>VLOOKUP(Sales[[#This Row],[Product ID]],Products[[#Headers],[#Data],[Product ID]:[Product Name]],2,FALSE)</f>
        <v>Dana Halogen Swing-Arm Architect Lamp</v>
      </c>
      <c r="P802" s="1" t="str">
        <f>VLOOKUP(Sales[[#This Row],[Product ID]],Products[[#Headers],[#Data],[Product ID]:[Category]],3,)</f>
        <v>Furniture</v>
      </c>
      <c r="Q802" s="13">
        <f>VLOOKUP(Sales[[#This Row],[Product ID]],Products[[#Headers],[#Data],[Product ID]:[Unit Price]],4,FALSE)</f>
        <v>84.87</v>
      </c>
      <c r="R802" s="14">
        <f>VLOOKUP(Sales[[#This Row],[Product ID]],Products[[#Headers],[#Data]],5,FALSE)</f>
        <v>68</v>
      </c>
      <c r="S802" s="13">
        <f>Sales[[#This Row],[Quantity]]*Sales[[#This Row],[Unit Price]]</f>
        <v>7553.43</v>
      </c>
      <c r="T802" s="14">
        <f>Sales[[#This Row],[Quantity]]*Sales[[#This Row],[Unit Cost]]</f>
        <v>6052</v>
      </c>
      <c r="U802" s="13">
        <f>Sales[[#This Row],[Total Sales]]-Sales[[#This Row],[Total Cost]]</f>
        <v>1501.4300000000003</v>
      </c>
    </row>
    <row r="803" spans="1:21" x14ac:dyDescent="0.25">
      <c r="A803" t="s">
        <v>811</v>
      </c>
      <c r="B803" s="2">
        <v>44187</v>
      </c>
      <c r="C803" s="2" t="str">
        <f t="shared" si="24"/>
        <v>Tuesday</v>
      </c>
      <c r="D803" s="2" t="str">
        <f t="shared" si="25"/>
        <v>December</v>
      </c>
      <c r="E803" s="3">
        <v>7.8902920068514293E-2</v>
      </c>
      <c r="F803" t="s">
        <v>2193</v>
      </c>
      <c r="G803" t="s">
        <v>2405</v>
      </c>
      <c r="H803" t="s">
        <v>1011</v>
      </c>
      <c r="I803" s="1" t="s">
        <v>2609</v>
      </c>
      <c r="J803" s="1" t="s">
        <v>2609</v>
      </c>
      <c r="K803" s="1" t="s">
        <v>2549</v>
      </c>
      <c r="L803" s="1" t="s">
        <v>1013</v>
      </c>
      <c r="M803">
        <v>12246</v>
      </c>
      <c r="N803">
        <v>61</v>
      </c>
      <c r="O803" s="1" t="str">
        <f>VLOOKUP(Sales[[#This Row],[Product ID]],Products[[#Headers],[#Data],[Product ID]:[Product Name]],2,FALSE)</f>
        <v>Finanel</v>
      </c>
      <c r="P803" s="1" t="str">
        <f>VLOOKUP(Sales[[#This Row],[Product ID]],Products[[#Headers],[#Data],[Product ID]:[Category]],3,)</f>
        <v>Antimalarial</v>
      </c>
      <c r="Q803" s="13">
        <f>VLOOKUP(Sales[[#This Row],[Product ID]],Products[[#Headers],[#Data],[Product ID]:[Unit Price]],4,FALSE)</f>
        <v>72.84</v>
      </c>
      <c r="R803" s="14">
        <f>VLOOKUP(Sales[[#This Row],[Product ID]],Products[[#Headers],[#Data]],5,FALSE)</f>
        <v>65</v>
      </c>
      <c r="S803" s="13">
        <f>Sales[[#This Row],[Quantity]]*Sales[[#This Row],[Unit Price]]</f>
        <v>4443.24</v>
      </c>
      <c r="T803" s="14">
        <f>Sales[[#This Row],[Quantity]]*Sales[[#This Row],[Unit Cost]]</f>
        <v>3965</v>
      </c>
      <c r="U803" s="13">
        <f>Sales[[#This Row],[Total Sales]]-Sales[[#This Row],[Total Cost]]</f>
        <v>478.23999999999978</v>
      </c>
    </row>
    <row r="804" spans="1:21" x14ac:dyDescent="0.25">
      <c r="A804" t="s">
        <v>812</v>
      </c>
      <c r="B804" s="2">
        <v>44038</v>
      </c>
      <c r="C804" s="2" t="str">
        <f t="shared" si="24"/>
        <v>Sunday</v>
      </c>
      <c r="D804" s="2" t="str">
        <f t="shared" si="25"/>
        <v>July</v>
      </c>
      <c r="E804" s="3">
        <v>0.25390371983311677</v>
      </c>
      <c r="F804" t="s">
        <v>2140</v>
      </c>
      <c r="G804" t="s">
        <v>2352</v>
      </c>
      <c r="H804" t="s">
        <v>1010</v>
      </c>
      <c r="I804" s="1" t="s">
        <v>2610</v>
      </c>
      <c r="J804" s="1" t="s">
        <v>2610</v>
      </c>
      <c r="K804" s="1" t="s">
        <v>2549</v>
      </c>
      <c r="L804" s="1" t="s">
        <v>1013</v>
      </c>
      <c r="M804">
        <v>12511</v>
      </c>
      <c r="N804">
        <v>86</v>
      </c>
      <c r="O804" s="1" t="str">
        <f>VLOOKUP(Sales[[#This Row],[Product ID]],Products[[#Headers],[#Data],[Product ID]:[Product Name]],2,FALSE)</f>
        <v>Xerox 1911</v>
      </c>
      <c r="P804" s="1" t="str">
        <f>VLOOKUP(Sales[[#This Row],[Product ID]],Products[[#Headers],[#Data],[Product ID]:[Category]],3,)</f>
        <v>Office Supplies</v>
      </c>
      <c r="Q804" s="13">
        <f>VLOOKUP(Sales[[#This Row],[Product ID]],Products[[#Headers],[#Data],[Product ID]:[Unit Price]],4,FALSE)</f>
        <v>95.49</v>
      </c>
      <c r="R804" s="14">
        <f>VLOOKUP(Sales[[#This Row],[Product ID]],Products[[#Headers],[#Data]],5,FALSE)</f>
        <v>64</v>
      </c>
      <c r="S804" s="13">
        <f>Sales[[#This Row],[Quantity]]*Sales[[#This Row],[Unit Price]]</f>
        <v>8212.14</v>
      </c>
      <c r="T804" s="14">
        <f>Sales[[#This Row],[Quantity]]*Sales[[#This Row],[Unit Cost]]</f>
        <v>5504</v>
      </c>
      <c r="U804" s="13">
        <f>Sales[[#This Row],[Total Sales]]-Sales[[#This Row],[Total Cost]]</f>
        <v>2708.1399999999994</v>
      </c>
    </row>
    <row r="805" spans="1:21" x14ac:dyDescent="0.25">
      <c r="A805" t="s">
        <v>813</v>
      </c>
      <c r="B805" s="2">
        <v>44014</v>
      </c>
      <c r="C805" s="2" t="str">
        <f t="shared" si="24"/>
        <v>Thursday</v>
      </c>
      <c r="D805" s="2" t="str">
        <f t="shared" si="25"/>
        <v>July</v>
      </c>
      <c r="E805" s="3">
        <v>0.85485681124602897</v>
      </c>
      <c r="F805" t="s">
        <v>2133</v>
      </c>
      <c r="G805" t="s">
        <v>2345</v>
      </c>
      <c r="H805" t="s">
        <v>1011</v>
      </c>
      <c r="I805" s="1" t="s">
        <v>2556</v>
      </c>
      <c r="J805" s="1" t="s">
        <v>2556</v>
      </c>
      <c r="K805" s="1" t="s">
        <v>2549</v>
      </c>
      <c r="L805" s="1" t="s">
        <v>1012</v>
      </c>
      <c r="M805">
        <v>12581</v>
      </c>
      <c r="N805">
        <v>16</v>
      </c>
      <c r="O805" s="1" t="str">
        <f>VLOOKUP(Sales[[#This Row],[Product ID]],Products[[#Headers],[#Data],[Product ID]:[Product Name]],2,FALSE)</f>
        <v>Swingline SM12-08 MicroCut Jam Free Shredder</v>
      </c>
      <c r="P805" s="1" t="str">
        <f>VLOOKUP(Sales[[#This Row],[Product ID]],Products[[#Headers],[#Data],[Product ID]:[Category]],3,)</f>
        <v>Technology</v>
      </c>
      <c r="Q805" s="13">
        <f>VLOOKUP(Sales[[#This Row],[Product ID]],Products[[#Headers],[#Data],[Product ID]:[Unit Price]],4,FALSE)</f>
        <v>45.74</v>
      </c>
      <c r="R805" s="14">
        <f>VLOOKUP(Sales[[#This Row],[Product ID]],Products[[#Headers],[#Data]],5,FALSE)</f>
        <v>24</v>
      </c>
      <c r="S805" s="13">
        <f>Sales[[#This Row],[Quantity]]*Sales[[#This Row],[Unit Price]]</f>
        <v>731.84</v>
      </c>
      <c r="T805" s="14">
        <f>Sales[[#This Row],[Quantity]]*Sales[[#This Row],[Unit Cost]]</f>
        <v>384</v>
      </c>
      <c r="U805" s="13">
        <f>Sales[[#This Row],[Total Sales]]-Sales[[#This Row],[Total Cost]]</f>
        <v>347.84000000000003</v>
      </c>
    </row>
    <row r="806" spans="1:21" x14ac:dyDescent="0.25">
      <c r="A806" t="s">
        <v>814</v>
      </c>
      <c r="B806" s="2">
        <v>44037</v>
      </c>
      <c r="C806" s="2" t="str">
        <f t="shared" si="24"/>
        <v>Saturday</v>
      </c>
      <c r="D806" s="2" t="str">
        <f t="shared" si="25"/>
        <v>July</v>
      </c>
      <c r="E806" s="3">
        <v>0.32817853618639881</v>
      </c>
      <c r="F806" t="s">
        <v>2210</v>
      </c>
      <c r="G806" t="s">
        <v>2422</v>
      </c>
      <c r="H806" t="s">
        <v>1011</v>
      </c>
      <c r="I806" s="1" t="s">
        <v>2611</v>
      </c>
      <c r="J806" s="1" t="s">
        <v>2611</v>
      </c>
      <c r="K806" s="1" t="s">
        <v>2549</v>
      </c>
      <c r="L806" s="1" t="s">
        <v>1013</v>
      </c>
      <c r="M806">
        <v>13122</v>
      </c>
      <c r="N806">
        <v>86</v>
      </c>
      <c r="O806" s="1" t="str">
        <f>VLOOKUP(Sales[[#This Row],[Product ID]],Products[[#Headers],[#Data],[Product ID]:[Product Name]],2,FALSE)</f>
        <v>DAX Black Cherry Wood-Tone Poster Frame</v>
      </c>
      <c r="P806" s="1" t="str">
        <f>VLOOKUP(Sales[[#This Row],[Product ID]],Products[[#Headers],[#Data],[Product ID]:[Category]],3,)</f>
        <v>Furniture</v>
      </c>
      <c r="Q806" s="13">
        <f>VLOOKUP(Sales[[#This Row],[Product ID]],Products[[#Headers],[#Data],[Product ID]:[Unit Price]],4,FALSE)</f>
        <v>82.34</v>
      </c>
      <c r="R806" s="14">
        <f>VLOOKUP(Sales[[#This Row],[Product ID]],Products[[#Headers],[#Data]],5,FALSE)</f>
        <v>50</v>
      </c>
      <c r="S806" s="13">
        <f>Sales[[#This Row],[Quantity]]*Sales[[#This Row],[Unit Price]]</f>
        <v>7081.2400000000007</v>
      </c>
      <c r="T806" s="14">
        <f>Sales[[#This Row],[Quantity]]*Sales[[#This Row],[Unit Cost]]</f>
        <v>4300</v>
      </c>
      <c r="U806" s="13">
        <f>Sales[[#This Row],[Total Sales]]-Sales[[#This Row],[Total Cost]]</f>
        <v>2781.2400000000007</v>
      </c>
    </row>
    <row r="807" spans="1:21" x14ac:dyDescent="0.25">
      <c r="A807" t="s">
        <v>815</v>
      </c>
      <c r="B807" s="2">
        <v>44258</v>
      </c>
      <c r="C807" s="2" t="str">
        <f t="shared" si="24"/>
        <v>Wednesday</v>
      </c>
      <c r="D807" s="2" t="str">
        <f t="shared" si="25"/>
        <v>March</v>
      </c>
      <c r="E807" s="3">
        <v>0.18683379368016129</v>
      </c>
      <c r="F807" t="s">
        <v>2116</v>
      </c>
      <c r="G807" t="s">
        <v>2328</v>
      </c>
      <c r="H807" t="s">
        <v>1011</v>
      </c>
      <c r="I807" s="1" t="s">
        <v>2585</v>
      </c>
      <c r="J807" s="1" t="s">
        <v>2585</v>
      </c>
      <c r="K807" s="1" t="s">
        <v>2549</v>
      </c>
      <c r="L807" s="1" t="s">
        <v>1013</v>
      </c>
      <c r="M807">
        <v>13072</v>
      </c>
      <c r="N807">
        <v>24</v>
      </c>
      <c r="O807" s="1" t="str">
        <f>VLOOKUP(Sales[[#This Row],[Product ID]],Products[[#Headers],[#Data],[Product ID]:[Product Name]],2,FALSE)</f>
        <v>Dax Clear Box Frame</v>
      </c>
      <c r="P807" s="1" t="str">
        <f>VLOOKUP(Sales[[#This Row],[Product ID]],Products[[#Headers],[#Data],[Product ID]:[Category]],3,)</f>
        <v>Furniture</v>
      </c>
      <c r="Q807" s="13">
        <f>VLOOKUP(Sales[[#This Row],[Product ID]],Products[[#Headers],[#Data],[Product ID]:[Unit Price]],4,FALSE)</f>
        <v>92.09</v>
      </c>
      <c r="R807" s="14">
        <f>VLOOKUP(Sales[[#This Row],[Product ID]],Products[[#Headers],[#Data]],5,FALSE)</f>
        <v>85</v>
      </c>
      <c r="S807" s="13">
        <f>Sales[[#This Row],[Quantity]]*Sales[[#This Row],[Unit Price]]</f>
        <v>2210.16</v>
      </c>
      <c r="T807" s="14">
        <f>Sales[[#This Row],[Quantity]]*Sales[[#This Row],[Unit Cost]]</f>
        <v>2040</v>
      </c>
      <c r="U807" s="13">
        <f>Sales[[#This Row],[Total Sales]]-Sales[[#This Row],[Total Cost]]</f>
        <v>170.15999999999985</v>
      </c>
    </row>
    <row r="808" spans="1:21" x14ac:dyDescent="0.25">
      <c r="A808" t="s">
        <v>816</v>
      </c>
      <c r="B808" s="2">
        <v>44332</v>
      </c>
      <c r="C808" s="2" t="str">
        <f t="shared" si="24"/>
        <v>Sunday</v>
      </c>
      <c r="D808" s="2" t="str">
        <f t="shared" si="25"/>
        <v>May</v>
      </c>
      <c r="E808" s="3">
        <v>0.13003720729423873</v>
      </c>
      <c r="F808" t="s">
        <v>2058</v>
      </c>
      <c r="G808" t="s">
        <v>2270</v>
      </c>
      <c r="H808" t="s">
        <v>1011</v>
      </c>
      <c r="I808" s="1" t="s">
        <v>2592</v>
      </c>
      <c r="J808" s="1" t="s">
        <v>2592</v>
      </c>
      <c r="K808" s="1" t="s">
        <v>2549</v>
      </c>
      <c r="L808" s="1" t="s">
        <v>1014</v>
      </c>
      <c r="M808">
        <v>12773</v>
      </c>
      <c r="N808">
        <v>95</v>
      </c>
      <c r="O808" s="1" t="str">
        <f>VLOOKUP(Sales[[#This Row],[Product ID]],Products[[#Headers],[#Data],[Product ID]:[Product Name]],2,FALSE)</f>
        <v>Fellowes Bankers Box Recycled Super Stor/Drawer</v>
      </c>
      <c r="P808" s="1" t="str">
        <f>VLOOKUP(Sales[[#This Row],[Product ID]],Products[[#Headers],[#Data],[Product ID]:[Category]],3,)</f>
        <v>Office Supplies</v>
      </c>
      <c r="Q808" s="13">
        <f>VLOOKUP(Sales[[#This Row],[Product ID]],Products[[#Headers],[#Data],[Product ID]:[Unit Price]],4,FALSE)</f>
        <v>52.42</v>
      </c>
      <c r="R808" s="14">
        <f>VLOOKUP(Sales[[#This Row],[Product ID]],Products[[#Headers],[#Data]],5,FALSE)</f>
        <v>20</v>
      </c>
      <c r="S808" s="13">
        <f>Sales[[#This Row],[Quantity]]*Sales[[#This Row],[Unit Price]]</f>
        <v>4979.9000000000005</v>
      </c>
      <c r="T808" s="14">
        <f>Sales[[#This Row],[Quantity]]*Sales[[#This Row],[Unit Cost]]</f>
        <v>1900</v>
      </c>
      <c r="U808" s="13">
        <f>Sales[[#This Row],[Total Sales]]-Sales[[#This Row],[Total Cost]]</f>
        <v>3079.9000000000005</v>
      </c>
    </row>
    <row r="809" spans="1:21" x14ac:dyDescent="0.25">
      <c r="A809" t="s">
        <v>817</v>
      </c>
      <c r="B809" s="2">
        <v>44185</v>
      </c>
      <c r="C809" s="2" t="str">
        <f t="shared" si="24"/>
        <v>Sunday</v>
      </c>
      <c r="D809" s="2" t="str">
        <f t="shared" si="25"/>
        <v>December</v>
      </c>
      <c r="E809" s="3">
        <v>0.11616016087749637</v>
      </c>
      <c r="F809" t="s">
        <v>2128</v>
      </c>
      <c r="G809" t="s">
        <v>2340</v>
      </c>
      <c r="H809" t="s">
        <v>1011</v>
      </c>
      <c r="I809" s="1" t="s">
        <v>2612</v>
      </c>
      <c r="J809" s="1" t="s">
        <v>2612</v>
      </c>
      <c r="K809" s="1" t="s">
        <v>2549</v>
      </c>
      <c r="L809" s="1" t="s">
        <v>1014</v>
      </c>
      <c r="M809">
        <v>12803</v>
      </c>
      <c r="N809">
        <v>69</v>
      </c>
      <c r="O809" s="1" t="str">
        <f>VLOOKUP(Sales[[#This Row],[Product ID]],Products[[#Headers],[#Data],[Product ID]:[Product Name]],2,FALSE)</f>
        <v>Alphabetical Labels for Top Tab Filing</v>
      </c>
      <c r="P809" s="1" t="str">
        <f>VLOOKUP(Sales[[#This Row],[Product ID]],Products[[#Headers],[#Data],[Product ID]:[Category]],3,)</f>
        <v>Office Supplies</v>
      </c>
      <c r="Q809" s="13">
        <f>VLOOKUP(Sales[[#This Row],[Product ID]],Products[[#Headers],[#Data],[Product ID]:[Unit Price]],4,FALSE)</f>
        <v>40.619999999999997</v>
      </c>
      <c r="R809" s="14">
        <f>VLOOKUP(Sales[[#This Row],[Product ID]],Products[[#Headers],[#Data]],5,FALSE)</f>
        <v>22</v>
      </c>
      <c r="S809" s="13">
        <f>Sales[[#This Row],[Quantity]]*Sales[[#This Row],[Unit Price]]</f>
        <v>2802.7799999999997</v>
      </c>
      <c r="T809" s="14">
        <f>Sales[[#This Row],[Quantity]]*Sales[[#This Row],[Unit Cost]]</f>
        <v>1518</v>
      </c>
      <c r="U809" s="13">
        <f>Sales[[#This Row],[Total Sales]]-Sales[[#This Row],[Total Cost]]</f>
        <v>1284.7799999999997</v>
      </c>
    </row>
    <row r="810" spans="1:21" x14ac:dyDescent="0.25">
      <c r="A810" t="s">
        <v>818</v>
      </c>
      <c r="B810" s="2">
        <v>44208</v>
      </c>
      <c r="C810" s="2" t="str">
        <f t="shared" si="24"/>
        <v>Tuesday</v>
      </c>
      <c r="D810" s="2" t="str">
        <f t="shared" si="25"/>
        <v>January</v>
      </c>
      <c r="E810" s="3">
        <v>0.98068754379526824</v>
      </c>
      <c r="F810" t="s">
        <v>2099</v>
      </c>
      <c r="G810" t="s">
        <v>2311</v>
      </c>
      <c r="H810" t="s">
        <v>1010</v>
      </c>
      <c r="I810" s="1" t="s">
        <v>2613</v>
      </c>
      <c r="J810" s="1" t="s">
        <v>2613</v>
      </c>
      <c r="K810" s="1" t="s">
        <v>2549</v>
      </c>
      <c r="L810" s="1" t="s">
        <v>1012</v>
      </c>
      <c r="M810">
        <v>12714</v>
      </c>
      <c r="N810">
        <v>55</v>
      </c>
      <c r="O810" s="1" t="str">
        <f>VLOOKUP(Sales[[#This Row],[Product ID]],Products[[#Headers],[#Data],[Product ID]:[Product Name]],2,FALSE)</f>
        <v>Square Ring Data Binders, Rigid 75 Pt. Covers, 11" x 14-7/8"</v>
      </c>
      <c r="P810" s="1" t="str">
        <f>VLOOKUP(Sales[[#This Row],[Product ID]],Products[[#Headers],[#Data],[Product ID]:[Category]],3,)</f>
        <v>Office Supplies</v>
      </c>
      <c r="Q810" s="13">
        <f>VLOOKUP(Sales[[#This Row],[Product ID]],Products[[#Headers],[#Data],[Product ID]:[Unit Price]],4,FALSE)</f>
        <v>27.22</v>
      </c>
      <c r="R810" s="14">
        <f>VLOOKUP(Sales[[#This Row],[Product ID]],Products[[#Headers],[#Data]],5,FALSE)</f>
        <v>9</v>
      </c>
      <c r="S810" s="13">
        <f>Sales[[#This Row],[Quantity]]*Sales[[#This Row],[Unit Price]]</f>
        <v>1497.1</v>
      </c>
      <c r="T810" s="14">
        <f>Sales[[#This Row],[Quantity]]*Sales[[#This Row],[Unit Cost]]</f>
        <v>495</v>
      </c>
      <c r="U810" s="13">
        <f>Sales[[#This Row],[Total Sales]]-Sales[[#This Row],[Total Cost]]</f>
        <v>1002.0999999999999</v>
      </c>
    </row>
    <row r="811" spans="1:21" x14ac:dyDescent="0.25">
      <c r="A811" t="s">
        <v>819</v>
      </c>
      <c r="B811" s="2">
        <v>44304</v>
      </c>
      <c r="C811" s="2" t="str">
        <f t="shared" si="24"/>
        <v>Sunday</v>
      </c>
      <c r="D811" s="2" t="str">
        <f t="shared" si="25"/>
        <v>April</v>
      </c>
      <c r="E811" s="3">
        <v>0.89649516529529238</v>
      </c>
      <c r="F811" t="s">
        <v>2104</v>
      </c>
      <c r="G811" t="s">
        <v>2316</v>
      </c>
      <c r="H811" t="s">
        <v>1011</v>
      </c>
      <c r="I811" s="1" t="s">
        <v>2614</v>
      </c>
      <c r="J811" s="1" t="s">
        <v>2614</v>
      </c>
      <c r="K811" s="1" t="s">
        <v>2549</v>
      </c>
      <c r="L811" s="1" t="s">
        <v>1013</v>
      </c>
      <c r="M811">
        <v>12307</v>
      </c>
      <c r="N811">
        <v>71</v>
      </c>
      <c r="O811" s="1" t="str">
        <f>VLOOKUP(Sales[[#This Row],[Product ID]],Products[[#Headers],[#Data],[Product ID]:[Product Name]],2,FALSE)</f>
        <v>Primapion</v>
      </c>
      <c r="P811" s="1" t="str">
        <f>VLOOKUP(Sales[[#This Row],[Product ID]],Products[[#Headers],[#Data],[Product ID]:[Category]],3,)</f>
        <v>Antibiotics</v>
      </c>
      <c r="Q811" s="13">
        <f>VLOOKUP(Sales[[#This Row],[Product ID]],Products[[#Headers],[#Data],[Product ID]:[Unit Price]],4,FALSE)</f>
        <v>52.89</v>
      </c>
      <c r="R811" s="14">
        <f>VLOOKUP(Sales[[#This Row],[Product ID]],Products[[#Headers],[#Data]],5,FALSE)</f>
        <v>35</v>
      </c>
      <c r="S811" s="13">
        <f>Sales[[#This Row],[Quantity]]*Sales[[#This Row],[Unit Price]]</f>
        <v>3755.19</v>
      </c>
      <c r="T811" s="14">
        <f>Sales[[#This Row],[Quantity]]*Sales[[#This Row],[Unit Cost]]</f>
        <v>2485</v>
      </c>
      <c r="U811" s="13">
        <f>Sales[[#This Row],[Total Sales]]-Sales[[#This Row],[Total Cost]]</f>
        <v>1270.19</v>
      </c>
    </row>
    <row r="812" spans="1:21" x14ac:dyDescent="0.25">
      <c r="A812" t="s">
        <v>820</v>
      </c>
      <c r="B812" s="2">
        <v>44020</v>
      </c>
      <c r="C812" s="2" t="str">
        <f t="shared" si="24"/>
        <v>Wednesday</v>
      </c>
      <c r="D812" s="2" t="str">
        <f t="shared" si="25"/>
        <v>July</v>
      </c>
      <c r="E812" s="3">
        <v>0.33375780317619186</v>
      </c>
      <c r="F812" t="s">
        <v>2051</v>
      </c>
      <c r="G812" t="s">
        <v>2263</v>
      </c>
      <c r="H812" t="s">
        <v>1010</v>
      </c>
      <c r="I812" s="1" t="s">
        <v>2615</v>
      </c>
      <c r="J812" s="1" t="s">
        <v>2615</v>
      </c>
      <c r="K812" s="1" t="s">
        <v>2549</v>
      </c>
      <c r="L812" s="1" t="s">
        <v>1013</v>
      </c>
      <c r="M812">
        <v>12143</v>
      </c>
      <c r="N812">
        <v>43</v>
      </c>
      <c r="O812" s="1" t="str">
        <f>VLOOKUP(Sales[[#This Row],[Product ID]],Products[[#Headers],[#Data],[Product ID]:[Product Name]],2,FALSE)</f>
        <v>Acubulin</v>
      </c>
      <c r="P812" s="1" t="str">
        <f>VLOOKUP(Sales[[#This Row],[Product ID]],Products[[#Headers],[#Data],[Product ID]:[Category]],3,)</f>
        <v>Antipiretics</v>
      </c>
      <c r="Q812" s="13">
        <f>VLOOKUP(Sales[[#This Row],[Product ID]],Products[[#Headers],[#Data],[Product ID]:[Unit Price]],4,FALSE)</f>
        <v>54.84</v>
      </c>
      <c r="R812" s="14">
        <f>VLOOKUP(Sales[[#This Row],[Product ID]],Products[[#Headers],[#Data]],5,FALSE)</f>
        <v>42</v>
      </c>
      <c r="S812" s="13">
        <f>Sales[[#This Row],[Quantity]]*Sales[[#This Row],[Unit Price]]</f>
        <v>2358.1200000000003</v>
      </c>
      <c r="T812" s="14">
        <f>Sales[[#This Row],[Quantity]]*Sales[[#This Row],[Unit Cost]]</f>
        <v>1806</v>
      </c>
      <c r="U812" s="13">
        <f>Sales[[#This Row],[Total Sales]]-Sales[[#This Row],[Total Cost]]</f>
        <v>552.12000000000035</v>
      </c>
    </row>
    <row r="813" spans="1:21" x14ac:dyDescent="0.25">
      <c r="A813" t="s">
        <v>821</v>
      </c>
      <c r="B813" s="2">
        <v>44334</v>
      </c>
      <c r="C813" s="2" t="str">
        <f t="shared" si="24"/>
        <v>Tuesday</v>
      </c>
      <c r="D813" s="2" t="str">
        <f t="shared" si="25"/>
        <v>May</v>
      </c>
      <c r="E813" s="3">
        <v>0.74460312359661607</v>
      </c>
      <c r="F813" t="s">
        <v>2082</v>
      </c>
      <c r="G813" t="s">
        <v>2294</v>
      </c>
      <c r="H813" t="s">
        <v>1010</v>
      </c>
      <c r="I813" s="1" t="s">
        <v>2616</v>
      </c>
      <c r="J813" s="1" t="s">
        <v>2616</v>
      </c>
      <c r="K813" s="1" t="s">
        <v>2549</v>
      </c>
      <c r="L813" s="1" t="s">
        <v>1013</v>
      </c>
      <c r="M813">
        <v>12977</v>
      </c>
      <c r="N813">
        <v>98</v>
      </c>
      <c r="O813" s="1" t="str">
        <f>VLOOKUP(Sales[[#This Row],[Product ID]],Products[[#Headers],[#Data],[Product ID]:[Product Name]],2,FALSE)</f>
        <v>Logitech Illuminated - Keyboard</v>
      </c>
      <c r="P813" s="1" t="str">
        <f>VLOOKUP(Sales[[#This Row],[Product ID]],Products[[#Headers],[#Data],[Product ID]:[Category]],3,)</f>
        <v>Technology</v>
      </c>
      <c r="Q813" s="13">
        <f>VLOOKUP(Sales[[#This Row],[Product ID]],Products[[#Headers],[#Data],[Product ID]:[Unit Price]],4,FALSE)</f>
        <v>14.87</v>
      </c>
      <c r="R813" s="14">
        <f>VLOOKUP(Sales[[#This Row],[Product ID]],Products[[#Headers],[#Data]],5,FALSE)</f>
        <v>9</v>
      </c>
      <c r="S813" s="13">
        <f>Sales[[#This Row],[Quantity]]*Sales[[#This Row],[Unit Price]]</f>
        <v>1457.26</v>
      </c>
      <c r="T813" s="14">
        <f>Sales[[#This Row],[Quantity]]*Sales[[#This Row],[Unit Cost]]</f>
        <v>882</v>
      </c>
      <c r="U813" s="13">
        <f>Sales[[#This Row],[Total Sales]]-Sales[[#This Row],[Total Cost]]</f>
        <v>575.26</v>
      </c>
    </row>
    <row r="814" spans="1:21" x14ac:dyDescent="0.25">
      <c r="A814" t="s">
        <v>822</v>
      </c>
      <c r="B814" s="2">
        <v>44164</v>
      </c>
      <c r="C814" s="2" t="str">
        <f t="shared" si="24"/>
        <v>Sunday</v>
      </c>
      <c r="D814" s="2" t="str">
        <f t="shared" si="25"/>
        <v>November</v>
      </c>
      <c r="E814" s="3">
        <v>0.26385110626042141</v>
      </c>
      <c r="F814" t="s">
        <v>2196</v>
      </c>
      <c r="G814" t="s">
        <v>2408</v>
      </c>
      <c r="H814" t="s">
        <v>1010</v>
      </c>
      <c r="I814" s="1" t="s">
        <v>2577</v>
      </c>
      <c r="J814" s="1" t="s">
        <v>2577</v>
      </c>
      <c r="K814" s="1" t="s">
        <v>2549</v>
      </c>
      <c r="L814" s="1" t="s">
        <v>1013</v>
      </c>
      <c r="M814">
        <v>12818</v>
      </c>
      <c r="N814">
        <v>66</v>
      </c>
      <c r="O814" s="1" t="str">
        <f>VLOOKUP(Sales[[#This Row],[Product ID]],Products[[#Headers],[#Data],[Product ID]:[Product Name]],2,FALSE)</f>
        <v>GBC Standard Therm-A-Bind Covers</v>
      </c>
      <c r="P814" s="1" t="str">
        <f>VLOOKUP(Sales[[#This Row],[Product ID]],Products[[#Headers],[#Data],[Product ID]:[Category]],3,)</f>
        <v>Office Supplies</v>
      </c>
      <c r="Q814" s="13">
        <f>VLOOKUP(Sales[[#This Row],[Product ID]],Products[[#Headers],[#Data],[Product ID]:[Unit Price]],4,FALSE)</f>
        <v>23.08</v>
      </c>
      <c r="R814" s="14">
        <f>VLOOKUP(Sales[[#This Row],[Product ID]],Products[[#Headers],[#Data]],5,FALSE)</f>
        <v>14</v>
      </c>
      <c r="S814" s="13">
        <f>Sales[[#This Row],[Quantity]]*Sales[[#This Row],[Unit Price]]</f>
        <v>1523.28</v>
      </c>
      <c r="T814" s="14">
        <f>Sales[[#This Row],[Quantity]]*Sales[[#This Row],[Unit Cost]]</f>
        <v>924</v>
      </c>
      <c r="U814" s="13">
        <f>Sales[[#This Row],[Total Sales]]-Sales[[#This Row],[Total Cost]]</f>
        <v>599.28</v>
      </c>
    </row>
    <row r="815" spans="1:21" x14ac:dyDescent="0.25">
      <c r="A815" t="s">
        <v>823</v>
      </c>
      <c r="B815" s="2">
        <v>44353</v>
      </c>
      <c r="C815" s="2" t="str">
        <f t="shared" si="24"/>
        <v>Sunday</v>
      </c>
      <c r="D815" s="2" t="str">
        <f t="shared" si="25"/>
        <v>June</v>
      </c>
      <c r="E815" s="3">
        <v>0.74428841662235057</v>
      </c>
      <c r="F815" t="s">
        <v>2092</v>
      </c>
      <c r="G815" t="s">
        <v>2304</v>
      </c>
      <c r="H815" t="s">
        <v>1011</v>
      </c>
      <c r="I815" s="1" t="s">
        <v>2577</v>
      </c>
      <c r="J815" s="1" t="s">
        <v>2577</v>
      </c>
      <c r="K815" s="1" t="s">
        <v>2549</v>
      </c>
      <c r="L815" s="1" t="s">
        <v>1013</v>
      </c>
      <c r="M815">
        <v>12376</v>
      </c>
      <c r="N815">
        <v>40</v>
      </c>
      <c r="O815" s="1" t="str">
        <f>VLOOKUP(Sales[[#This Row],[Product ID]],Products[[#Headers],[#Data],[Product ID]:[Product Name]],2,FALSE)</f>
        <v>Self-Adhesive Address Labels for Typewriters by Universal</v>
      </c>
      <c r="P815" s="1" t="str">
        <f>VLOOKUP(Sales[[#This Row],[Product ID]],Products[[#Headers],[#Data],[Product ID]:[Category]],3,)</f>
        <v>Office Supplies</v>
      </c>
      <c r="Q815" s="13">
        <f>VLOOKUP(Sales[[#This Row],[Product ID]],Products[[#Headers],[#Data],[Product ID]:[Unit Price]],4,FALSE)</f>
        <v>93.2</v>
      </c>
      <c r="R815" s="14">
        <f>VLOOKUP(Sales[[#This Row],[Product ID]],Products[[#Headers],[#Data]],5,FALSE)</f>
        <v>53</v>
      </c>
      <c r="S815" s="13">
        <f>Sales[[#This Row],[Quantity]]*Sales[[#This Row],[Unit Price]]</f>
        <v>3728</v>
      </c>
      <c r="T815" s="14">
        <f>Sales[[#This Row],[Quantity]]*Sales[[#This Row],[Unit Cost]]</f>
        <v>2120</v>
      </c>
      <c r="U815" s="13">
        <f>Sales[[#This Row],[Total Sales]]-Sales[[#This Row],[Total Cost]]</f>
        <v>1608</v>
      </c>
    </row>
    <row r="816" spans="1:21" x14ac:dyDescent="0.25">
      <c r="A816" t="s">
        <v>824</v>
      </c>
      <c r="B816" s="2">
        <v>44035</v>
      </c>
      <c r="C816" s="2" t="str">
        <f t="shared" si="24"/>
        <v>Thursday</v>
      </c>
      <c r="D816" s="2" t="str">
        <f t="shared" si="25"/>
        <v>July</v>
      </c>
      <c r="E816" s="3">
        <v>0.478973852187353</v>
      </c>
      <c r="F816" t="s">
        <v>2131</v>
      </c>
      <c r="G816" t="s">
        <v>2343</v>
      </c>
      <c r="H816" t="s">
        <v>1011</v>
      </c>
      <c r="I816" s="1" t="s">
        <v>2617</v>
      </c>
      <c r="J816" s="1" t="s">
        <v>2617</v>
      </c>
      <c r="K816" s="1" t="s">
        <v>2549</v>
      </c>
      <c r="L816" s="1" t="s">
        <v>1013</v>
      </c>
      <c r="M816">
        <v>12906</v>
      </c>
      <c r="N816">
        <v>31</v>
      </c>
      <c r="O816" s="1" t="str">
        <f>VLOOKUP(Sales[[#This Row],[Product ID]],Products[[#Headers],[#Data],[Product ID]:[Product Name]],2,FALSE)</f>
        <v>Honeywell Enviracaire Portable HEPA Air Cleaner for up to 10 x 16 Room</v>
      </c>
      <c r="P816" s="1" t="str">
        <f>VLOOKUP(Sales[[#This Row],[Product ID]],Products[[#Headers],[#Data],[Product ID]:[Category]],3,)</f>
        <v>Office Supplies</v>
      </c>
      <c r="Q816" s="13">
        <f>VLOOKUP(Sales[[#This Row],[Product ID]],Products[[#Headers],[#Data],[Product ID]:[Unit Price]],4,FALSE)</f>
        <v>67.989999999999995</v>
      </c>
      <c r="R816" s="14">
        <f>VLOOKUP(Sales[[#This Row],[Product ID]],Products[[#Headers],[#Data]],5,FALSE)</f>
        <v>58</v>
      </c>
      <c r="S816" s="13">
        <f>Sales[[#This Row],[Quantity]]*Sales[[#This Row],[Unit Price]]</f>
        <v>2107.69</v>
      </c>
      <c r="T816" s="14">
        <f>Sales[[#This Row],[Quantity]]*Sales[[#This Row],[Unit Cost]]</f>
        <v>1798</v>
      </c>
      <c r="U816" s="13">
        <f>Sales[[#This Row],[Total Sales]]-Sales[[#This Row],[Total Cost]]</f>
        <v>309.69000000000005</v>
      </c>
    </row>
    <row r="817" spans="1:21" x14ac:dyDescent="0.25">
      <c r="A817" t="s">
        <v>825</v>
      </c>
      <c r="B817" s="2">
        <v>44351</v>
      </c>
      <c r="C817" s="2" t="str">
        <f t="shared" si="24"/>
        <v>Friday</v>
      </c>
      <c r="D817" s="2" t="str">
        <f t="shared" si="25"/>
        <v>June</v>
      </c>
      <c r="E817" s="3">
        <v>0.12638385177729095</v>
      </c>
      <c r="F817" t="s">
        <v>2227</v>
      </c>
      <c r="G817" t="s">
        <v>2439</v>
      </c>
      <c r="H817" t="s">
        <v>1011</v>
      </c>
      <c r="I817" s="1" t="s">
        <v>2618</v>
      </c>
      <c r="J817" s="1" t="s">
        <v>2618</v>
      </c>
      <c r="K817" s="1" t="s">
        <v>2549</v>
      </c>
      <c r="L817" s="1" t="s">
        <v>1013</v>
      </c>
      <c r="M817">
        <v>12449</v>
      </c>
      <c r="N817">
        <v>35</v>
      </c>
      <c r="O817" s="1" t="str">
        <f>VLOOKUP(Sales[[#This Row],[Product ID]],Products[[#Headers],[#Data],[Product ID]:[Product Name]],2,FALSE)</f>
        <v>SimpliFile Personal File, Black Granite, 15w x 6-15/16d x 11-1/4h</v>
      </c>
      <c r="P817" s="1" t="str">
        <f>VLOOKUP(Sales[[#This Row],[Product ID]],Products[[#Headers],[#Data],[Product ID]:[Category]],3,)</f>
        <v>Office Supplies</v>
      </c>
      <c r="Q817" s="13">
        <f>VLOOKUP(Sales[[#This Row],[Product ID]],Products[[#Headers],[#Data],[Product ID]:[Unit Price]],4,FALSE)</f>
        <v>99.37</v>
      </c>
      <c r="R817" s="14">
        <f>VLOOKUP(Sales[[#This Row],[Product ID]],Products[[#Headers],[#Data]],5,FALSE)</f>
        <v>68</v>
      </c>
      <c r="S817" s="13">
        <f>Sales[[#This Row],[Quantity]]*Sales[[#This Row],[Unit Price]]</f>
        <v>3477.9500000000003</v>
      </c>
      <c r="T817" s="14">
        <f>Sales[[#This Row],[Quantity]]*Sales[[#This Row],[Unit Cost]]</f>
        <v>2380</v>
      </c>
      <c r="U817" s="13">
        <f>Sales[[#This Row],[Total Sales]]-Sales[[#This Row],[Total Cost]]</f>
        <v>1097.9500000000003</v>
      </c>
    </row>
    <row r="818" spans="1:21" x14ac:dyDescent="0.25">
      <c r="A818" t="s">
        <v>826</v>
      </c>
      <c r="B818" s="2">
        <v>44034</v>
      </c>
      <c r="C818" s="2" t="str">
        <f t="shared" si="24"/>
        <v>Wednesday</v>
      </c>
      <c r="D818" s="2" t="str">
        <f t="shared" si="25"/>
        <v>July</v>
      </c>
      <c r="E818" s="3">
        <v>0.86039234047299051</v>
      </c>
      <c r="F818" t="s">
        <v>2110</v>
      </c>
      <c r="G818" t="s">
        <v>2322</v>
      </c>
      <c r="H818" t="s">
        <v>1010</v>
      </c>
      <c r="I818" s="1" t="s">
        <v>2554</v>
      </c>
      <c r="J818" s="1" t="s">
        <v>2554</v>
      </c>
      <c r="K818" s="1" t="s">
        <v>2549</v>
      </c>
      <c r="L818" s="1" t="s">
        <v>1013</v>
      </c>
      <c r="M818">
        <v>13104</v>
      </c>
      <c r="N818">
        <v>14</v>
      </c>
      <c r="O818" s="1" t="str">
        <f>VLOOKUP(Sales[[#This Row],[Product ID]],Products[[#Headers],[#Data],[Product ID]:[Product Name]],2,FALSE)</f>
        <v>Fellowes 8 Outlet Superior Workstation Surge Protector w/o Phone/Fax/Modem Protection</v>
      </c>
      <c r="P818" s="1" t="str">
        <f>VLOOKUP(Sales[[#This Row],[Product ID]],Products[[#Headers],[#Data],[Product ID]:[Category]],3,)</f>
        <v>Office Supplies</v>
      </c>
      <c r="Q818" s="13">
        <f>VLOOKUP(Sales[[#This Row],[Product ID]],Products[[#Headers],[#Data],[Product ID]:[Unit Price]],4,FALSE)</f>
        <v>84.63</v>
      </c>
      <c r="R818" s="14">
        <f>VLOOKUP(Sales[[#This Row],[Product ID]],Products[[#Headers],[#Data]],5,FALSE)</f>
        <v>55</v>
      </c>
      <c r="S818" s="13">
        <f>Sales[[#This Row],[Quantity]]*Sales[[#This Row],[Unit Price]]</f>
        <v>1184.82</v>
      </c>
      <c r="T818" s="14">
        <f>Sales[[#This Row],[Quantity]]*Sales[[#This Row],[Unit Cost]]</f>
        <v>770</v>
      </c>
      <c r="U818" s="13">
        <f>Sales[[#This Row],[Total Sales]]-Sales[[#This Row],[Total Cost]]</f>
        <v>414.81999999999994</v>
      </c>
    </row>
    <row r="819" spans="1:21" x14ac:dyDescent="0.25">
      <c r="A819" t="s">
        <v>827</v>
      </c>
      <c r="B819" s="2">
        <v>44364</v>
      </c>
      <c r="C819" s="2" t="str">
        <f t="shared" si="24"/>
        <v>Thursday</v>
      </c>
      <c r="D819" s="2" t="str">
        <f t="shared" si="25"/>
        <v>June</v>
      </c>
      <c r="E819" s="3">
        <v>0.71369810777111653</v>
      </c>
      <c r="F819" t="s">
        <v>2209</v>
      </c>
      <c r="G819" t="s">
        <v>2421</v>
      </c>
      <c r="H819" t="s">
        <v>1011</v>
      </c>
      <c r="I819" s="1" t="s">
        <v>2619</v>
      </c>
      <c r="J819" s="1" t="s">
        <v>2619</v>
      </c>
      <c r="K819" s="1" t="s">
        <v>2549</v>
      </c>
      <c r="L819" s="1" t="s">
        <v>1014</v>
      </c>
      <c r="M819">
        <v>12388</v>
      </c>
      <c r="N819">
        <v>27</v>
      </c>
      <c r="O819" s="1" t="str">
        <f>VLOOKUP(Sales[[#This Row],[Product ID]],Products[[#Headers],[#Data],[Product ID]:[Product Name]],2,FALSE)</f>
        <v>Holmes Replacement Filter for HEPA Air Cleaner, Very Large Room, HEPA Filter</v>
      </c>
      <c r="P819" s="1" t="str">
        <f>VLOOKUP(Sales[[#This Row],[Product ID]],Products[[#Headers],[#Data],[Product ID]:[Category]],3,)</f>
        <v>Office Supplies</v>
      </c>
      <c r="Q819" s="13">
        <f>VLOOKUP(Sales[[#This Row],[Product ID]],Products[[#Headers],[#Data],[Product ID]:[Unit Price]],4,FALSE)</f>
        <v>58.9</v>
      </c>
      <c r="R819" s="14">
        <f>VLOOKUP(Sales[[#This Row],[Product ID]],Products[[#Headers],[#Data]],5,FALSE)</f>
        <v>25</v>
      </c>
      <c r="S819" s="13">
        <f>Sales[[#This Row],[Quantity]]*Sales[[#This Row],[Unit Price]]</f>
        <v>1590.3</v>
      </c>
      <c r="T819" s="14">
        <f>Sales[[#This Row],[Quantity]]*Sales[[#This Row],[Unit Cost]]</f>
        <v>675</v>
      </c>
      <c r="U819" s="13">
        <f>Sales[[#This Row],[Total Sales]]-Sales[[#This Row],[Total Cost]]</f>
        <v>915.3</v>
      </c>
    </row>
    <row r="820" spans="1:21" x14ac:dyDescent="0.25">
      <c r="A820" t="s">
        <v>828</v>
      </c>
      <c r="B820" s="2">
        <v>44236</v>
      </c>
      <c r="C820" s="2" t="str">
        <f t="shared" si="24"/>
        <v>Tuesday</v>
      </c>
      <c r="D820" s="2" t="str">
        <f t="shared" si="25"/>
        <v>February</v>
      </c>
      <c r="E820" s="3">
        <v>7.6341845595629954E-2</v>
      </c>
      <c r="F820" t="s">
        <v>2084</v>
      </c>
      <c r="G820" t="s">
        <v>2296</v>
      </c>
      <c r="H820" t="s">
        <v>1010</v>
      </c>
      <c r="I820" s="1" t="s">
        <v>2612</v>
      </c>
      <c r="J820" s="1" t="s">
        <v>2612</v>
      </c>
      <c r="K820" s="1" t="s">
        <v>2549</v>
      </c>
      <c r="L820" s="1" t="s">
        <v>1014</v>
      </c>
      <c r="M820">
        <v>13124</v>
      </c>
      <c r="N820">
        <v>71</v>
      </c>
      <c r="O820" s="1" t="str">
        <f>VLOOKUP(Sales[[#This Row],[Product ID]],Products[[#Headers],[#Data],[Product ID]:[Product Name]],2,FALSE)</f>
        <v>Xerox 188</v>
      </c>
      <c r="P820" s="1" t="str">
        <f>VLOOKUP(Sales[[#This Row],[Product ID]],Products[[#Headers],[#Data],[Product ID]:[Category]],3,)</f>
        <v>Office Supplies</v>
      </c>
      <c r="Q820" s="13">
        <f>VLOOKUP(Sales[[#This Row],[Product ID]],Products[[#Headers],[#Data],[Product ID]:[Unit Price]],4,FALSE)</f>
        <v>56.56</v>
      </c>
      <c r="R820" s="14">
        <f>VLOOKUP(Sales[[#This Row],[Product ID]],Products[[#Headers],[#Data]],5,FALSE)</f>
        <v>25</v>
      </c>
      <c r="S820" s="13">
        <f>Sales[[#This Row],[Quantity]]*Sales[[#This Row],[Unit Price]]</f>
        <v>4015.76</v>
      </c>
      <c r="T820" s="14">
        <f>Sales[[#This Row],[Quantity]]*Sales[[#This Row],[Unit Cost]]</f>
        <v>1775</v>
      </c>
      <c r="U820" s="13">
        <f>Sales[[#This Row],[Total Sales]]-Sales[[#This Row],[Total Cost]]</f>
        <v>2240.7600000000002</v>
      </c>
    </row>
    <row r="821" spans="1:21" x14ac:dyDescent="0.25">
      <c r="A821" t="s">
        <v>829</v>
      </c>
      <c r="B821" s="2">
        <v>44273</v>
      </c>
      <c r="C821" s="2" t="str">
        <f t="shared" si="24"/>
        <v>Thursday</v>
      </c>
      <c r="D821" s="2" t="str">
        <f t="shared" si="25"/>
        <v>March</v>
      </c>
      <c r="E821" s="3">
        <v>0.64839606834814367</v>
      </c>
      <c r="F821" t="s">
        <v>2190</v>
      </c>
      <c r="G821" t="s">
        <v>2402</v>
      </c>
      <c r="H821" t="s">
        <v>1011</v>
      </c>
      <c r="I821" s="1" t="s">
        <v>2620</v>
      </c>
      <c r="J821" s="1" t="s">
        <v>2620</v>
      </c>
      <c r="K821" s="1" t="s">
        <v>2549</v>
      </c>
      <c r="L821" s="1" t="s">
        <v>1014</v>
      </c>
      <c r="M821">
        <v>12867</v>
      </c>
      <c r="N821">
        <v>17</v>
      </c>
      <c r="O821" s="1" t="str">
        <f>VLOOKUP(Sales[[#This Row],[Product ID]],Products[[#Headers],[#Data],[Product ID]:[Product Name]],2,FALSE)</f>
        <v>Advantus Panel Wall Acrylic Frame</v>
      </c>
      <c r="P821" s="1" t="str">
        <f>VLOOKUP(Sales[[#This Row],[Product ID]],Products[[#Headers],[#Data],[Product ID]:[Category]],3,)</f>
        <v>Furniture</v>
      </c>
      <c r="Q821" s="13">
        <f>VLOOKUP(Sales[[#This Row],[Product ID]],Products[[#Headers],[#Data],[Product ID]:[Unit Price]],4,FALSE)</f>
        <v>75.88</v>
      </c>
      <c r="R821" s="14">
        <f>VLOOKUP(Sales[[#This Row],[Product ID]],Products[[#Headers],[#Data]],5,FALSE)</f>
        <v>59</v>
      </c>
      <c r="S821" s="13">
        <f>Sales[[#This Row],[Quantity]]*Sales[[#This Row],[Unit Price]]</f>
        <v>1289.96</v>
      </c>
      <c r="T821" s="14">
        <f>Sales[[#This Row],[Quantity]]*Sales[[#This Row],[Unit Cost]]</f>
        <v>1003</v>
      </c>
      <c r="U821" s="13">
        <f>Sales[[#This Row],[Total Sales]]-Sales[[#This Row],[Total Cost]]</f>
        <v>286.96000000000004</v>
      </c>
    </row>
    <row r="822" spans="1:21" x14ac:dyDescent="0.25">
      <c r="A822" t="s">
        <v>830</v>
      </c>
      <c r="B822" s="2">
        <v>44187</v>
      </c>
      <c r="C822" s="2" t="str">
        <f t="shared" si="24"/>
        <v>Tuesday</v>
      </c>
      <c r="D822" s="2" t="str">
        <f t="shared" si="25"/>
        <v>December</v>
      </c>
      <c r="E822" s="3">
        <v>0.43135457735620852</v>
      </c>
      <c r="F822" t="s">
        <v>2138</v>
      </c>
      <c r="G822" t="s">
        <v>2350</v>
      </c>
      <c r="H822" t="s">
        <v>1010</v>
      </c>
      <c r="I822" s="1" t="s">
        <v>2621</v>
      </c>
      <c r="J822" s="1" t="s">
        <v>2621</v>
      </c>
      <c r="K822" s="1" t="s">
        <v>2549</v>
      </c>
      <c r="L822" s="1" t="s">
        <v>1014</v>
      </c>
      <c r="M822">
        <v>12901</v>
      </c>
      <c r="N822">
        <v>21</v>
      </c>
      <c r="O822" s="1" t="str">
        <f>VLOOKUP(Sales[[#This Row],[Product ID]],Products[[#Headers],[#Data],[Product ID]:[Product Name]],2,FALSE)</f>
        <v>DAX Value U-Channel Document Frames, Easel Back</v>
      </c>
      <c r="P822" s="1" t="str">
        <f>VLOOKUP(Sales[[#This Row],[Product ID]],Products[[#Headers],[#Data],[Product ID]:[Category]],3,)</f>
        <v>Furniture</v>
      </c>
      <c r="Q822" s="13">
        <f>VLOOKUP(Sales[[#This Row],[Product ID]],Products[[#Headers],[#Data],[Product ID]:[Unit Price]],4,FALSE)</f>
        <v>13.69</v>
      </c>
      <c r="R822" s="14">
        <f>VLOOKUP(Sales[[#This Row],[Product ID]],Products[[#Headers],[#Data]],5,FALSE)</f>
        <v>6</v>
      </c>
      <c r="S822" s="13">
        <f>Sales[[#This Row],[Quantity]]*Sales[[#This Row],[Unit Price]]</f>
        <v>287.49</v>
      </c>
      <c r="T822" s="14">
        <f>Sales[[#This Row],[Quantity]]*Sales[[#This Row],[Unit Cost]]</f>
        <v>126</v>
      </c>
      <c r="U822" s="13">
        <f>Sales[[#This Row],[Total Sales]]-Sales[[#This Row],[Total Cost]]</f>
        <v>161.49</v>
      </c>
    </row>
    <row r="823" spans="1:21" x14ac:dyDescent="0.25">
      <c r="A823" t="s">
        <v>831</v>
      </c>
      <c r="B823" s="2">
        <v>44123</v>
      </c>
      <c r="C823" s="2" t="str">
        <f t="shared" si="24"/>
        <v>Monday</v>
      </c>
      <c r="D823" s="2" t="str">
        <f t="shared" si="25"/>
        <v>October</v>
      </c>
      <c r="E823" s="3">
        <v>0.79895163979641104</v>
      </c>
      <c r="F823" t="s">
        <v>2172</v>
      </c>
      <c r="G823" t="s">
        <v>2384</v>
      </c>
      <c r="H823" t="s">
        <v>1011</v>
      </c>
      <c r="I823" s="1" t="s">
        <v>2622</v>
      </c>
      <c r="J823" s="1" t="s">
        <v>2622</v>
      </c>
      <c r="K823" s="1" t="s">
        <v>2549</v>
      </c>
      <c r="L823" s="1" t="s">
        <v>1014</v>
      </c>
      <c r="M823">
        <v>12618</v>
      </c>
      <c r="N823">
        <v>46</v>
      </c>
      <c r="O823" s="1" t="str">
        <f>VLOOKUP(Sales[[#This Row],[Product ID]],Products[[#Headers],[#Data],[Product ID]:[Product Name]],2,FALSE)</f>
        <v>Safco Commercial Shelving</v>
      </c>
      <c r="P823" s="1" t="str">
        <f>VLOOKUP(Sales[[#This Row],[Product ID]],Products[[#Headers],[#Data],[Product ID]:[Category]],3,)</f>
        <v>Office Supplies</v>
      </c>
      <c r="Q823" s="13">
        <f>VLOOKUP(Sales[[#This Row],[Product ID]],Products[[#Headers],[#Data],[Product ID]:[Unit Price]],4,FALSE)</f>
        <v>36.979999999999997</v>
      </c>
      <c r="R823" s="14">
        <f>VLOOKUP(Sales[[#This Row],[Product ID]],Products[[#Headers],[#Data]],5,FALSE)</f>
        <v>26</v>
      </c>
      <c r="S823" s="13">
        <f>Sales[[#This Row],[Quantity]]*Sales[[#This Row],[Unit Price]]</f>
        <v>1701.08</v>
      </c>
      <c r="T823" s="14">
        <f>Sales[[#This Row],[Quantity]]*Sales[[#This Row],[Unit Cost]]</f>
        <v>1196</v>
      </c>
      <c r="U823" s="13">
        <f>Sales[[#This Row],[Total Sales]]-Sales[[#This Row],[Total Cost]]</f>
        <v>505.07999999999993</v>
      </c>
    </row>
    <row r="824" spans="1:21" x14ac:dyDescent="0.25">
      <c r="A824" t="s">
        <v>832</v>
      </c>
      <c r="B824" s="2">
        <v>44168</v>
      </c>
      <c r="C824" s="2" t="str">
        <f t="shared" si="24"/>
        <v>Thursday</v>
      </c>
      <c r="D824" s="2" t="str">
        <f t="shared" si="25"/>
        <v>December</v>
      </c>
      <c r="E824" s="3">
        <v>0.53854200344031822</v>
      </c>
      <c r="F824" t="s">
        <v>2206</v>
      </c>
      <c r="G824" t="s">
        <v>2418</v>
      </c>
      <c r="H824" t="s">
        <v>1010</v>
      </c>
      <c r="I824" s="1" t="s">
        <v>2623</v>
      </c>
      <c r="J824" s="1" t="s">
        <v>2623</v>
      </c>
      <c r="K824" s="1" t="s">
        <v>2549</v>
      </c>
      <c r="L824" s="1" t="s">
        <v>1013</v>
      </c>
      <c r="M824">
        <v>12435</v>
      </c>
      <c r="N824">
        <v>50</v>
      </c>
      <c r="O824" s="1" t="str">
        <f>VLOOKUP(Sales[[#This Row],[Product ID]],Products[[#Headers],[#Data],[Product ID]:[Product Name]],2,FALSE)</f>
        <v>Acco PRESSTEX Data Binder with Storage Hooks, Dark Blue, 14 7/8" X 11"</v>
      </c>
      <c r="P824" s="1" t="str">
        <f>VLOOKUP(Sales[[#This Row],[Product ID]],Products[[#Headers],[#Data],[Product ID]:[Category]],3,)</f>
        <v>Office Supplies</v>
      </c>
      <c r="Q824" s="13">
        <f>VLOOKUP(Sales[[#This Row],[Product ID]],Products[[#Headers],[#Data],[Product ID]:[Unit Price]],4,FALSE)</f>
        <v>39.01</v>
      </c>
      <c r="R824" s="14">
        <f>VLOOKUP(Sales[[#This Row],[Product ID]],Products[[#Headers],[#Data]],5,FALSE)</f>
        <v>25</v>
      </c>
      <c r="S824" s="13">
        <f>Sales[[#This Row],[Quantity]]*Sales[[#This Row],[Unit Price]]</f>
        <v>1950.5</v>
      </c>
      <c r="T824" s="14">
        <f>Sales[[#This Row],[Quantity]]*Sales[[#This Row],[Unit Cost]]</f>
        <v>1250</v>
      </c>
      <c r="U824" s="13">
        <f>Sales[[#This Row],[Total Sales]]-Sales[[#This Row],[Total Cost]]</f>
        <v>700.5</v>
      </c>
    </row>
    <row r="825" spans="1:21" x14ac:dyDescent="0.25">
      <c r="A825" t="s">
        <v>833</v>
      </c>
      <c r="B825" s="2">
        <v>44282</v>
      </c>
      <c r="C825" s="2" t="str">
        <f t="shared" si="24"/>
        <v>Saturday</v>
      </c>
      <c r="D825" s="2" t="str">
        <f t="shared" si="25"/>
        <v>March</v>
      </c>
      <c r="E825" s="3">
        <v>6.1275554835117041E-2</v>
      </c>
      <c r="F825" t="s">
        <v>2228</v>
      </c>
      <c r="G825" t="s">
        <v>2440</v>
      </c>
      <c r="H825" t="s">
        <v>1010</v>
      </c>
      <c r="I825" s="1" t="s">
        <v>2623</v>
      </c>
      <c r="J825" s="1" t="s">
        <v>2623</v>
      </c>
      <c r="K825" s="1" t="s">
        <v>2549</v>
      </c>
      <c r="L825" s="1" t="s">
        <v>1013</v>
      </c>
      <c r="M825">
        <v>12675</v>
      </c>
      <c r="N825">
        <v>73</v>
      </c>
      <c r="O825" s="1" t="str">
        <f>VLOOKUP(Sales[[#This Row],[Product ID]],Products[[#Headers],[#Data],[Product ID]:[Product Name]],2,FALSE)</f>
        <v>GBC Premium Transparent Covers with Diagonal Lined Pattern</v>
      </c>
      <c r="P825" s="1" t="str">
        <f>VLOOKUP(Sales[[#This Row],[Product ID]],Products[[#Headers],[#Data],[Product ID]:[Category]],3,)</f>
        <v>Office Supplies</v>
      </c>
      <c r="Q825" s="13">
        <f>VLOOKUP(Sales[[#This Row],[Product ID]],Products[[#Headers],[#Data],[Product ID]:[Unit Price]],4,FALSE)</f>
        <v>75.88</v>
      </c>
      <c r="R825" s="14">
        <f>VLOOKUP(Sales[[#This Row],[Product ID]],Products[[#Headers],[#Data]],5,FALSE)</f>
        <v>60</v>
      </c>
      <c r="S825" s="13">
        <f>Sales[[#This Row],[Quantity]]*Sales[[#This Row],[Unit Price]]</f>
        <v>5539.24</v>
      </c>
      <c r="T825" s="14">
        <f>Sales[[#This Row],[Quantity]]*Sales[[#This Row],[Unit Cost]]</f>
        <v>4380</v>
      </c>
      <c r="U825" s="13">
        <f>Sales[[#This Row],[Total Sales]]-Sales[[#This Row],[Total Cost]]</f>
        <v>1159.2399999999998</v>
      </c>
    </row>
    <row r="826" spans="1:21" x14ac:dyDescent="0.25">
      <c r="A826" t="s">
        <v>834</v>
      </c>
      <c r="B826" s="2">
        <v>44365</v>
      </c>
      <c r="C826" s="2" t="str">
        <f t="shared" si="24"/>
        <v>Friday</v>
      </c>
      <c r="D826" s="2" t="str">
        <f t="shared" si="25"/>
        <v>June</v>
      </c>
      <c r="E826" s="3">
        <v>0.54255347223130856</v>
      </c>
      <c r="F826" t="s">
        <v>2219</v>
      </c>
      <c r="G826" t="s">
        <v>2431</v>
      </c>
      <c r="H826" t="s">
        <v>1011</v>
      </c>
      <c r="I826" s="1" t="s">
        <v>2609</v>
      </c>
      <c r="J826" s="1" t="s">
        <v>2609</v>
      </c>
      <c r="K826" s="1" t="s">
        <v>2549</v>
      </c>
      <c r="L826" s="1" t="s">
        <v>1013</v>
      </c>
      <c r="M826">
        <v>12775</v>
      </c>
      <c r="N826">
        <v>31</v>
      </c>
      <c r="O826" s="1" t="str">
        <f>VLOOKUP(Sales[[#This Row],[Product ID]],Products[[#Headers],[#Data],[Product ID]:[Product Name]],2,FALSE)</f>
        <v>50 Colored Long Pencils</v>
      </c>
      <c r="P826" s="1" t="str">
        <f>VLOOKUP(Sales[[#This Row],[Product ID]],Products[[#Headers],[#Data],[Product ID]:[Category]],3,)</f>
        <v>Office Supplies</v>
      </c>
      <c r="Q826" s="13">
        <f>VLOOKUP(Sales[[#This Row],[Product ID]],Products[[#Headers],[#Data],[Product ID]:[Unit Price]],4,FALSE)</f>
        <v>88.55</v>
      </c>
      <c r="R826" s="14">
        <f>VLOOKUP(Sales[[#This Row],[Product ID]],Products[[#Headers],[#Data]],5,FALSE)</f>
        <v>62</v>
      </c>
      <c r="S826" s="13">
        <f>Sales[[#This Row],[Quantity]]*Sales[[#This Row],[Unit Price]]</f>
        <v>2745.0499999999997</v>
      </c>
      <c r="T826" s="14">
        <f>Sales[[#This Row],[Quantity]]*Sales[[#This Row],[Unit Cost]]</f>
        <v>1922</v>
      </c>
      <c r="U826" s="13">
        <f>Sales[[#This Row],[Total Sales]]-Sales[[#This Row],[Total Cost]]</f>
        <v>823.04999999999973</v>
      </c>
    </row>
    <row r="827" spans="1:21" x14ac:dyDescent="0.25">
      <c r="A827" t="s">
        <v>835</v>
      </c>
      <c r="B827" s="2">
        <v>44315</v>
      </c>
      <c r="C827" s="2" t="str">
        <f t="shared" si="24"/>
        <v>Thursday</v>
      </c>
      <c r="D827" s="2" t="str">
        <f t="shared" si="25"/>
        <v>April</v>
      </c>
      <c r="E827" s="3">
        <v>0.95697914327590738</v>
      </c>
      <c r="F827" t="s">
        <v>2136</v>
      </c>
      <c r="G827" t="s">
        <v>2348</v>
      </c>
      <c r="H827" t="s">
        <v>1010</v>
      </c>
      <c r="I827" s="1" t="s">
        <v>2624</v>
      </c>
      <c r="J827" s="1" t="s">
        <v>2624</v>
      </c>
      <c r="K827" s="1" t="s">
        <v>2549</v>
      </c>
      <c r="L827" s="1" t="s">
        <v>1013</v>
      </c>
      <c r="M827">
        <v>12249</v>
      </c>
      <c r="N827">
        <v>14</v>
      </c>
      <c r="O827" s="1" t="str">
        <f>VLOOKUP(Sales[[#This Row],[Product ID]],Products[[#Headers],[#Data],[Product ID]:[Product Name]],2,FALSE)</f>
        <v>Fosinofen</v>
      </c>
      <c r="P827" s="1" t="str">
        <f>VLOOKUP(Sales[[#This Row],[Product ID]],Products[[#Headers],[#Data],[Product ID]:[Category]],3,)</f>
        <v>Antipiretics</v>
      </c>
      <c r="Q827" s="13">
        <f>VLOOKUP(Sales[[#This Row],[Product ID]],Products[[#Headers],[#Data],[Product ID]:[Unit Price]],4,FALSE)</f>
        <v>27.02</v>
      </c>
      <c r="R827" s="14">
        <f>VLOOKUP(Sales[[#This Row],[Product ID]],Products[[#Headers],[#Data]],5,FALSE)</f>
        <v>13</v>
      </c>
      <c r="S827" s="13">
        <f>Sales[[#This Row],[Quantity]]*Sales[[#This Row],[Unit Price]]</f>
        <v>378.28</v>
      </c>
      <c r="T827" s="14">
        <f>Sales[[#This Row],[Quantity]]*Sales[[#This Row],[Unit Cost]]</f>
        <v>182</v>
      </c>
      <c r="U827" s="13">
        <f>Sales[[#This Row],[Total Sales]]-Sales[[#This Row],[Total Cost]]</f>
        <v>196.27999999999997</v>
      </c>
    </row>
    <row r="828" spans="1:21" x14ac:dyDescent="0.25">
      <c r="A828" t="s">
        <v>836</v>
      </c>
      <c r="B828" s="2">
        <v>44329</v>
      </c>
      <c r="C828" s="2" t="str">
        <f t="shared" si="24"/>
        <v>Thursday</v>
      </c>
      <c r="D828" s="2" t="str">
        <f t="shared" si="25"/>
        <v>May</v>
      </c>
      <c r="E828" s="3">
        <v>0.64380789002448491</v>
      </c>
      <c r="F828" t="s">
        <v>2190</v>
      </c>
      <c r="G828" t="s">
        <v>2402</v>
      </c>
      <c r="H828" t="s">
        <v>1011</v>
      </c>
      <c r="I828" s="1" t="s">
        <v>2569</v>
      </c>
      <c r="J828" s="1" t="s">
        <v>2569</v>
      </c>
      <c r="K828" s="1" t="s">
        <v>2549</v>
      </c>
      <c r="L828" s="1" t="s">
        <v>1012</v>
      </c>
      <c r="M828">
        <v>12779</v>
      </c>
      <c r="N828">
        <v>82</v>
      </c>
      <c r="O828" s="1" t="str">
        <f>VLOOKUP(Sales[[#This Row],[Product ID]],Products[[#Headers],[#Data],[Product ID]:[Product Name]],2,FALSE)</f>
        <v>Memorex Mini Travel Drive 16 GB USB 2.0 Flash Drive</v>
      </c>
      <c r="P828" s="1" t="str">
        <f>VLOOKUP(Sales[[#This Row],[Product ID]],Products[[#Headers],[#Data],[Product ID]:[Category]],3,)</f>
        <v>Technology</v>
      </c>
      <c r="Q828" s="13">
        <f>VLOOKUP(Sales[[#This Row],[Product ID]],Products[[#Headers],[#Data],[Product ID]:[Unit Price]],4,FALSE)</f>
        <v>19.36</v>
      </c>
      <c r="R828" s="14">
        <f>VLOOKUP(Sales[[#This Row],[Product ID]],Products[[#Headers],[#Data]],5,FALSE)</f>
        <v>9</v>
      </c>
      <c r="S828" s="13">
        <f>Sales[[#This Row],[Quantity]]*Sales[[#This Row],[Unit Price]]</f>
        <v>1587.52</v>
      </c>
      <c r="T828" s="14">
        <f>Sales[[#This Row],[Quantity]]*Sales[[#This Row],[Unit Cost]]</f>
        <v>738</v>
      </c>
      <c r="U828" s="13">
        <f>Sales[[#This Row],[Total Sales]]-Sales[[#This Row],[Total Cost]]</f>
        <v>849.52</v>
      </c>
    </row>
    <row r="829" spans="1:21" x14ac:dyDescent="0.25">
      <c r="A829" t="s">
        <v>837</v>
      </c>
      <c r="B829" s="2">
        <v>44097</v>
      </c>
      <c r="C829" s="2" t="str">
        <f t="shared" si="24"/>
        <v>Wednesday</v>
      </c>
      <c r="D829" s="2" t="str">
        <f t="shared" si="25"/>
        <v>September</v>
      </c>
      <c r="E829" s="3">
        <v>0.50416883500597809</v>
      </c>
      <c r="F829" t="s">
        <v>2102</v>
      </c>
      <c r="G829" t="s">
        <v>2314</v>
      </c>
      <c r="H829" t="s">
        <v>1010</v>
      </c>
      <c r="I829" s="1" t="s">
        <v>2617</v>
      </c>
      <c r="J829" s="1" t="s">
        <v>2617</v>
      </c>
      <c r="K829" s="1" t="s">
        <v>2549</v>
      </c>
      <c r="L829" s="1" t="s">
        <v>1012</v>
      </c>
      <c r="M829">
        <v>12389</v>
      </c>
      <c r="N829">
        <v>74</v>
      </c>
      <c r="O829" s="1" t="str">
        <f>VLOOKUP(Sales[[#This Row],[Product ID]],Products[[#Headers],[#Data],[Product ID]:[Product Name]],2,FALSE)</f>
        <v>Storex DuraTech Recycled Plastic Frosted Binders</v>
      </c>
      <c r="P829" s="1" t="str">
        <f>VLOOKUP(Sales[[#This Row],[Product ID]],Products[[#Headers],[#Data],[Product ID]:[Category]],3,)</f>
        <v>Office Supplies</v>
      </c>
      <c r="Q829" s="13">
        <f>VLOOKUP(Sales[[#This Row],[Product ID]],Products[[#Headers],[#Data],[Product ID]:[Unit Price]],4,FALSE)</f>
        <v>32.619999999999997</v>
      </c>
      <c r="R829" s="14">
        <f>VLOOKUP(Sales[[#This Row],[Product ID]],Products[[#Headers],[#Data]],5,FALSE)</f>
        <v>25</v>
      </c>
      <c r="S829" s="13">
        <f>Sales[[#This Row],[Quantity]]*Sales[[#This Row],[Unit Price]]</f>
        <v>2413.8799999999997</v>
      </c>
      <c r="T829" s="14">
        <f>Sales[[#This Row],[Quantity]]*Sales[[#This Row],[Unit Cost]]</f>
        <v>1850</v>
      </c>
      <c r="U829" s="13">
        <f>Sales[[#This Row],[Total Sales]]-Sales[[#This Row],[Total Cost]]</f>
        <v>563.87999999999965</v>
      </c>
    </row>
    <row r="830" spans="1:21" x14ac:dyDescent="0.25">
      <c r="A830" t="s">
        <v>838</v>
      </c>
      <c r="B830" s="2">
        <v>44224</v>
      </c>
      <c r="C830" s="2" t="str">
        <f t="shared" si="24"/>
        <v>Thursday</v>
      </c>
      <c r="D830" s="2" t="str">
        <f t="shared" si="25"/>
        <v>January</v>
      </c>
      <c r="E830" s="3">
        <v>0.3735909529155772</v>
      </c>
      <c r="F830" t="s">
        <v>2141</v>
      </c>
      <c r="G830" t="s">
        <v>2353</v>
      </c>
      <c r="H830" t="s">
        <v>1010</v>
      </c>
      <c r="I830" s="1" t="s">
        <v>2548</v>
      </c>
      <c r="J830" s="1" t="s">
        <v>2548</v>
      </c>
      <c r="K830" s="1" t="s">
        <v>2549</v>
      </c>
      <c r="L830" s="1" t="s">
        <v>1012</v>
      </c>
      <c r="M830">
        <v>12877</v>
      </c>
      <c r="N830">
        <v>59</v>
      </c>
      <c r="O830" s="1" t="str">
        <f>VLOOKUP(Sales[[#This Row],[Product ID]],Products[[#Headers],[#Data],[Product ID]:[Product Name]],2,FALSE)</f>
        <v>Acme Value Line Scissors</v>
      </c>
      <c r="P830" s="1" t="str">
        <f>VLOOKUP(Sales[[#This Row],[Product ID]],Products[[#Headers],[#Data],[Product ID]:[Category]],3,)</f>
        <v>Office Supplies</v>
      </c>
      <c r="Q830" s="13">
        <f>VLOOKUP(Sales[[#This Row],[Product ID]],Products[[#Headers],[#Data],[Product ID]:[Unit Price]],4,FALSE)</f>
        <v>37.69</v>
      </c>
      <c r="R830" s="14">
        <f>VLOOKUP(Sales[[#This Row],[Product ID]],Products[[#Headers],[#Data]],5,FALSE)</f>
        <v>31</v>
      </c>
      <c r="S830" s="13">
        <f>Sales[[#This Row],[Quantity]]*Sales[[#This Row],[Unit Price]]</f>
        <v>2223.71</v>
      </c>
      <c r="T830" s="14">
        <f>Sales[[#This Row],[Quantity]]*Sales[[#This Row],[Unit Cost]]</f>
        <v>1829</v>
      </c>
      <c r="U830" s="13">
        <f>Sales[[#This Row],[Total Sales]]-Sales[[#This Row],[Total Cost]]</f>
        <v>394.71000000000004</v>
      </c>
    </row>
    <row r="831" spans="1:21" x14ac:dyDescent="0.25">
      <c r="A831" t="s">
        <v>839</v>
      </c>
      <c r="B831" s="2">
        <v>44144</v>
      </c>
      <c r="C831" s="2" t="str">
        <f t="shared" si="24"/>
        <v>Monday</v>
      </c>
      <c r="D831" s="2" t="str">
        <f t="shared" si="25"/>
        <v>November</v>
      </c>
      <c r="E831" s="3">
        <v>0.64833749397068563</v>
      </c>
      <c r="F831" t="s">
        <v>2097</v>
      </c>
      <c r="G831" t="s">
        <v>2309</v>
      </c>
      <c r="H831" t="s">
        <v>1011</v>
      </c>
      <c r="I831" s="1" t="s">
        <v>2556</v>
      </c>
      <c r="J831" s="1" t="s">
        <v>2556</v>
      </c>
      <c r="K831" s="1" t="s">
        <v>2549</v>
      </c>
      <c r="L831" s="1" t="s">
        <v>1012</v>
      </c>
      <c r="M831">
        <v>13028</v>
      </c>
      <c r="N831">
        <v>84</v>
      </c>
      <c r="O831" s="1" t="str">
        <f>VLOOKUP(Sales[[#This Row],[Product ID]],Products[[#Headers],[#Data],[Product ID]:[Product Name]],2,FALSE)</f>
        <v>Global Leather Executive Chair</v>
      </c>
      <c r="P831" s="1" t="str">
        <f>VLOOKUP(Sales[[#This Row],[Product ID]],Products[[#Headers],[#Data],[Product ID]:[Category]],3,)</f>
        <v>Furniture</v>
      </c>
      <c r="Q831" s="13">
        <f>VLOOKUP(Sales[[#This Row],[Product ID]],Products[[#Headers],[#Data],[Product ID]:[Unit Price]],4,FALSE)</f>
        <v>50.45</v>
      </c>
      <c r="R831" s="14">
        <f>VLOOKUP(Sales[[#This Row],[Product ID]],Products[[#Headers],[#Data]],5,FALSE)</f>
        <v>35</v>
      </c>
      <c r="S831" s="13">
        <f>Sales[[#This Row],[Quantity]]*Sales[[#This Row],[Unit Price]]</f>
        <v>4237.8</v>
      </c>
      <c r="T831" s="14">
        <f>Sales[[#This Row],[Quantity]]*Sales[[#This Row],[Unit Cost]]</f>
        <v>2940</v>
      </c>
      <c r="U831" s="13">
        <f>Sales[[#This Row],[Total Sales]]-Sales[[#This Row],[Total Cost]]</f>
        <v>1297.8000000000002</v>
      </c>
    </row>
    <row r="832" spans="1:21" x14ac:dyDescent="0.25">
      <c r="A832" t="s">
        <v>840</v>
      </c>
      <c r="B832" s="2">
        <v>44282</v>
      </c>
      <c r="C832" s="2" t="str">
        <f t="shared" si="24"/>
        <v>Saturday</v>
      </c>
      <c r="D832" s="2" t="str">
        <f t="shared" si="25"/>
        <v>March</v>
      </c>
      <c r="E832" s="3">
        <v>0.48482947085332773</v>
      </c>
      <c r="F832" t="s">
        <v>2076</v>
      </c>
      <c r="G832" t="s">
        <v>2288</v>
      </c>
      <c r="H832" t="s">
        <v>1011</v>
      </c>
      <c r="I832" s="1" t="s">
        <v>2625</v>
      </c>
      <c r="J832" s="1" t="s">
        <v>2625</v>
      </c>
      <c r="K832" s="1" t="s">
        <v>2549</v>
      </c>
      <c r="L832" s="1" t="s">
        <v>1012</v>
      </c>
      <c r="M832">
        <v>12742</v>
      </c>
      <c r="N832">
        <v>22</v>
      </c>
      <c r="O832" s="1" t="str">
        <f>VLOOKUP(Sales[[#This Row],[Product ID]],Products[[#Headers],[#Data],[Product ID]:[Product Name]],2,FALSE)</f>
        <v>Novimex High-Tech Fabric Mesh Task Chair</v>
      </c>
      <c r="P832" s="1" t="str">
        <f>VLOOKUP(Sales[[#This Row],[Product ID]],Products[[#Headers],[#Data],[Product ID]:[Category]],3,)</f>
        <v>Furniture</v>
      </c>
      <c r="Q832" s="13">
        <f>VLOOKUP(Sales[[#This Row],[Product ID]],Products[[#Headers],[#Data],[Product ID]:[Unit Price]],4,FALSE)</f>
        <v>30.61</v>
      </c>
      <c r="R832" s="14">
        <f>VLOOKUP(Sales[[#This Row],[Product ID]],Products[[#Headers],[#Data]],5,FALSE)</f>
        <v>23</v>
      </c>
      <c r="S832" s="13">
        <f>Sales[[#This Row],[Quantity]]*Sales[[#This Row],[Unit Price]]</f>
        <v>673.42</v>
      </c>
      <c r="T832" s="14">
        <f>Sales[[#This Row],[Quantity]]*Sales[[#This Row],[Unit Cost]]</f>
        <v>506</v>
      </c>
      <c r="U832" s="13">
        <f>Sales[[#This Row],[Total Sales]]-Sales[[#This Row],[Total Cost]]</f>
        <v>167.41999999999996</v>
      </c>
    </row>
    <row r="833" spans="1:21" x14ac:dyDescent="0.25">
      <c r="A833" t="s">
        <v>841</v>
      </c>
      <c r="B833" s="2">
        <v>44054</v>
      </c>
      <c r="C833" s="2" t="str">
        <f t="shared" si="24"/>
        <v>Tuesday</v>
      </c>
      <c r="D833" s="2" t="str">
        <f t="shared" si="25"/>
        <v>August</v>
      </c>
      <c r="E833" s="3">
        <v>0.54030977697727423</v>
      </c>
      <c r="F833" t="s">
        <v>2188</v>
      </c>
      <c r="G833" t="s">
        <v>2400</v>
      </c>
      <c r="H833" t="s">
        <v>1010</v>
      </c>
      <c r="I833" s="1" t="s">
        <v>2617</v>
      </c>
      <c r="J833" s="1" t="s">
        <v>2617</v>
      </c>
      <c r="K833" s="1" t="s">
        <v>2549</v>
      </c>
      <c r="L833" s="1" t="s">
        <v>1012</v>
      </c>
      <c r="M833">
        <v>12539</v>
      </c>
      <c r="N833">
        <v>59</v>
      </c>
      <c r="O833" s="1" t="str">
        <f>VLOOKUP(Sales[[#This Row],[Product ID]],Products[[#Headers],[#Data],[Product ID]:[Product Name]],2,FALSE)</f>
        <v>Kensington 7 Outlet MasterPiece HOMEOFFICE Power Control Center</v>
      </c>
      <c r="P833" s="1" t="str">
        <f>VLOOKUP(Sales[[#This Row],[Product ID]],Products[[#Headers],[#Data],[Product ID]:[Category]],3,)</f>
        <v>Office Supplies</v>
      </c>
      <c r="Q833" s="13">
        <f>VLOOKUP(Sales[[#This Row],[Product ID]],Products[[#Headers],[#Data],[Product ID]:[Unit Price]],4,FALSE)</f>
        <v>67.260000000000005</v>
      </c>
      <c r="R833" s="14">
        <f>VLOOKUP(Sales[[#This Row],[Product ID]],Products[[#Headers],[#Data]],5,FALSE)</f>
        <v>56</v>
      </c>
      <c r="S833" s="13">
        <f>Sales[[#This Row],[Quantity]]*Sales[[#This Row],[Unit Price]]</f>
        <v>3968.34</v>
      </c>
      <c r="T833" s="14">
        <f>Sales[[#This Row],[Quantity]]*Sales[[#This Row],[Unit Cost]]</f>
        <v>3304</v>
      </c>
      <c r="U833" s="13">
        <f>Sales[[#This Row],[Total Sales]]-Sales[[#This Row],[Total Cost]]</f>
        <v>664.34000000000015</v>
      </c>
    </row>
    <row r="834" spans="1:21" x14ac:dyDescent="0.25">
      <c r="A834" t="s">
        <v>842</v>
      </c>
      <c r="B834" s="2">
        <v>44069</v>
      </c>
      <c r="C834" s="2" t="str">
        <f t="shared" ref="C834:C897" si="26">TEXT(B834,"DDDD")</f>
        <v>Wednesday</v>
      </c>
      <c r="D834" s="2" t="str">
        <f t="shared" ref="D834:D897" si="27">TEXT(B834,"MMMM")</f>
        <v>August</v>
      </c>
      <c r="E834" s="3">
        <v>0.30778384193375008</v>
      </c>
      <c r="F834" t="s">
        <v>2174</v>
      </c>
      <c r="G834" t="s">
        <v>2386</v>
      </c>
      <c r="H834" t="s">
        <v>1011</v>
      </c>
      <c r="I834" s="1" t="s">
        <v>2626</v>
      </c>
      <c r="J834" s="1" t="s">
        <v>2626</v>
      </c>
      <c r="K834" s="1" t="s">
        <v>2549</v>
      </c>
      <c r="L834" s="1" t="s">
        <v>1012</v>
      </c>
      <c r="M834">
        <v>13128</v>
      </c>
      <c r="N834">
        <v>92</v>
      </c>
      <c r="O834" s="1" t="str">
        <f>VLOOKUP(Sales[[#This Row],[Product ID]],Products[[#Headers],[#Data],[Product ID]:[Product Name]],2,FALSE)</f>
        <v>Wasp CCD Handheld Bar Code Reader</v>
      </c>
      <c r="P834" s="1" t="str">
        <f>VLOOKUP(Sales[[#This Row],[Product ID]],Products[[#Headers],[#Data],[Product ID]:[Category]],3,)</f>
        <v>Technology</v>
      </c>
      <c r="Q834" s="13">
        <f>VLOOKUP(Sales[[#This Row],[Product ID]],Products[[#Headers],[#Data],[Product ID]:[Unit Price]],4,FALSE)</f>
        <v>60.95</v>
      </c>
      <c r="R834" s="14">
        <f>VLOOKUP(Sales[[#This Row],[Product ID]],Products[[#Headers],[#Data]],5,FALSE)</f>
        <v>51</v>
      </c>
      <c r="S834" s="13">
        <f>Sales[[#This Row],[Quantity]]*Sales[[#This Row],[Unit Price]]</f>
        <v>5607.4000000000005</v>
      </c>
      <c r="T834" s="14">
        <f>Sales[[#This Row],[Quantity]]*Sales[[#This Row],[Unit Cost]]</f>
        <v>4692</v>
      </c>
      <c r="U834" s="13">
        <f>Sales[[#This Row],[Total Sales]]-Sales[[#This Row],[Total Cost]]</f>
        <v>915.40000000000055</v>
      </c>
    </row>
    <row r="835" spans="1:21" x14ac:dyDescent="0.25">
      <c r="A835" t="s">
        <v>843</v>
      </c>
      <c r="B835" s="2">
        <v>44294</v>
      </c>
      <c r="C835" s="2" t="str">
        <f t="shared" si="26"/>
        <v>Thursday</v>
      </c>
      <c r="D835" s="2" t="str">
        <f t="shared" si="27"/>
        <v>April</v>
      </c>
      <c r="E835" s="3">
        <v>0.59506290570726639</v>
      </c>
      <c r="F835" t="s">
        <v>2147</v>
      </c>
      <c r="G835" t="s">
        <v>2359</v>
      </c>
      <c r="H835" t="s">
        <v>1010</v>
      </c>
      <c r="I835" s="1" t="s">
        <v>2596</v>
      </c>
      <c r="J835" s="1" t="s">
        <v>2596</v>
      </c>
      <c r="K835" s="1" t="s">
        <v>2549</v>
      </c>
      <c r="L835" s="1" t="s">
        <v>1012</v>
      </c>
      <c r="M835">
        <v>12195</v>
      </c>
      <c r="N835">
        <v>73</v>
      </c>
      <c r="O835" s="1" t="str">
        <f>VLOOKUP(Sales[[#This Row],[Product ID]],Products[[#Headers],[#Data],[Product ID]:[Product Name]],2,FALSE)</f>
        <v>Betanem</v>
      </c>
      <c r="P835" s="1" t="str">
        <f>VLOOKUP(Sales[[#This Row],[Product ID]],Products[[#Headers],[#Data],[Product ID]:[Category]],3,)</f>
        <v>Analgesics</v>
      </c>
      <c r="Q835" s="13">
        <f>VLOOKUP(Sales[[#This Row],[Product ID]],Products[[#Headers],[#Data],[Product ID]:[Unit Price]],4,FALSE)</f>
        <v>55.73</v>
      </c>
      <c r="R835" s="14">
        <f>VLOOKUP(Sales[[#This Row],[Product ID]],Products[[#Headers],[#Data]],5,FALSE)</f>
        <v>28</v>
      </c>
      <c r="S835" s="13">
        <f>Sales[[#This Row],[Quantity]]*Sales[[#This Row],[Unit Price]]</f>
        <v>4068.29</v>
      </c>
      <c r="T835" s="14">
        <f>Sales[[#This Row],[Quantity]]*Sales[[#This Row],[Unit Cost]]</f>
        <v>2044</v>
      </c>
      <c r="U835" s="13">
        <f>Sales[[#This Row],[Total Sales]]-Sales[[#This Row],[Total Cost]]</f>
        <v>2024.29</v>
      </c>
    </row>
    <row r="836" spans="1:21" x14ac:dyDescent="0.25">
      <c r="A836" t="s">
        <v>844</v>
      </c>
      <c r="B836" s="2">
        <v>44352</v>
      </c>
      <c r="C836" s="2" t="str">
        <f t="shared" si="26"/>
        <v>Saturday</v>
      </c>
      <c r="D836" s="2" t="str">
        <f t="shared" si="27"/>
        <v>June</v>
      </c>
      <c r="E836" s="3">
        <v>0.87800590853839877</v>
      </c>
      <c r="F836" t="s">
        <v>2137</v>
      </c>
      <c r="G836" t="s">
        <v>2349</v>
      </c>
      <c r="H836" t="s">
        <v>1010</v>
      </c>
      <c r="I836" s="1" t="s">
        <v>2566</v>
      </c>
      <c r="J836" s="1" t="s">
        <v>2566</v>
      </c>
      <c r="K836" s="1" t="s">
        <v>2549</v>
      </c>
      <c r="L836" s="1" t="s">
        <v>1012</v>
      </c>
      <c r="M836">
        <v>12573</v>
      </c>
      <c r="N836">
        <v>66</v>
      </c>
      <c r="O836" s="1" t="str">
        <f>VLOOKUP(Sales[[#This Row],[Product ID]],Products[[#Headers],[#Data],[Product ID]:[Product Name]],2,FALSE)</f>
        <v>Avery 505</v>
      </c>
      <c r="P836" s="1" t="str">
        <f>VLOOKUP(Sales[[#This Row],[Product ID]],Products[[#Headers],[#Data],[Product ID]:[Category]],3,)</f>
        <v>Office Supplies</v>
      </c>
      <c r="Q836" s="13">
        <f>VLOOKUP(Sales[[#This Row],[Product ID]],Products[[#Headers],[#Data],[Product ID]:[Unit Price]],4,FALSE)</f>
        <v>40.86</v>
      </c>
      <c r="R836" s="14">
        <f>VLOOKUP(Sales[[#This Row],[Product ID]],Products[[#Headers],[#Data]],5,FALSE)</f>
        <v>31</v>
      </c>
      <c r="S836" s="13">
        <f>Sales[[#This Row],[Quantity]]*Sales[[#This Row],[Unit Price]]</f>
        <v>2696.7599999999998</v>
      </c>
      <c r="T836" s="14">
        <f>Sales[[#This Row],[Quantity]]*Sales[[#This Row],[Unit Cost]]</f>
        <v>2046</v>
      </c>
      <c r="U836" s="13">
        <f>Sales[[#This Row],[Total Sales]]-Sales[[#This Row],[Total Cost]]</f>
        <v>650.75999999999976</v>
      </c>
    </row>
    <row r="837" spans="1:21" x14ac:dyDescent="0.25">
      <c r="A837" t="s">
        <v>845</v>
      </c>
      <c r="B837" s="2">
        <v>44143</v>
      </c>
      <c r="C837" s="2" t="str">
        <f t="shared" si="26"/>
        <v>Sunday</v>
      </c>
      <c r="D837" s="2" t="str">
        <f t="shared" si="27"/>
        <v>November</v>
      </c>
      <c r="E837" s="3">
        <v>0.76006094995608797</v>
      </c>
      <c r="F837" t="s">
        <v>2132</v>
      </c>
      <c r="G837" t="s">
        <v>2344</v>
      </c>
      <c r="H837" t="s">
        <v>1010</v>
      </c>
      <c r="I837" s="1" t="s">
        <v>2579</v>
      </c>
      <c r="J837" s="1" t="s">
        <v>2579</v>
      </c>
      <c r="K837" s="1" t="s">
        <v>2549</v>
      </c>
      <c r="L837" s="1" t="s">
        <v>1012</v>
      </c>
      <c r="M837">
        <v>12869</v>
      </c>
      <c r="N837">
        <v>30</v>
      </c>
      <c r="O837" s="1" t="str">
        <f>VLOOKUP(Sales[[#This Row],[Product ID]],Products[[#Headers],[#Data],[Product ID]:[Product Name]],2,FALSE)</f>
        <v>Cisco SPA301</v>
      </c>
      <c r="P837" s="1" t="str">
        <f>VLOOKUP(Sales[[#This Row],[Product ID]],Products[[#Headers],[#Data],[Product ID]:[Category]],3,)</f>
        <v>Technology</v>
      </c>
      <c r="Q837" s="13">
        <f>VLOOKUP(Sales[[#This Row],[Product ID]],Products[[#Headers],[#Data],[Product ID]:[Unit Price]],4,FALSE)</f>
        <v>81.95</v>
      </c>
      <c r="R837" s="14">
        <f>VLOOKUP(Sales[[#This Row],[Product ID]],Products[[#Headers],[#Data]],5,FALSE)</f>
        <v>61</v>
      </c>
      <c r="S837" s="13">
        <f>Sales[[#This Row],[Quantity]]*Sales[[#This Row],[Unit Price]]</f>
        <v>2458.5</v>
      </c>
      <c r="T837" s="14">
        <f>Sales[[#This Row],[Quantity]]*Sales[[#This Row],[Unit Cost]]</f>
        <v>1830</v>
      </c>
      <c r="U837" s="13">
        <f>Sales[[#This Row],[Total Sales]]-Sales[[#This Row],[Total Cost]]</f>
        <v>628.5</v>
      </c>
    </row>
    <row r="838" spans="1:21" x14ac:dyDescent="0.25">
      <c r="A838" t="s">
        <v>846</v>
      </c>
      <c r="B838" s="2">
        <v>44119</v>
      </c>
      <c r="C838" s="2" t="str">
        <f t="shared" si="26"/>
        <v>Thursday</v>
      </c>
      <c r="D838" s="2" t="str">
        <f t="shared" si="27"/>
        <v>October</v>
      </c>
      <c r="E838" s="3">
        <v>0.57095799938953284</v>
      </c>
      <c r="F838" t="s">
        <v>2044</v>
      </c>
      <c r="G838" t="s">
        <v>2256</v>
      </c>
      <c r="H838" t="s">
        <v>1010</v>
      </c>
      <c r="I838" s="1" t="s">
        <v>2627</v>
      </c>
      <c r="J838" s="1" t="s">
        <v>2627</v>
      </c>
      <c r="K838" s="1" t="s">
        <v>2549</v>
      </c>
      <c r="L838" s="1" t="s">
        <v>1012</v>
      </c>
      <c r="M838">
        <v>12443</v>
      </c>
      <c r="N838">
        <v>53</v>
      </c>
      <c r="O838" s="1" t="str">
        <f>VLOOKUP(Sales[[#This Row],[Product ID]],Products[[#Headers],[#Data],[Product ID]:[Product Name]],2,FALSE)</f>
        <v>Telephone Message Books with Fax/Mobile Section, 5 1/2" x 3 3/16"</v>
      </c>
      <c r="P838" s="1" t="str">
        <f>VLOOKUP(Sales[[#This Row],[Product ID]],Products[[#Headers],[#Data],[Product ID]:[Category]],3,)</f>
        <v>Office Supplies</v>
      </c>
      <c r="Q838" s="13">
        <f>VLOOKUP(Sales[[#This Row],[Product ID]],Products[[#Headers],[#Data],[Product ID]:[Unit Price]],4,FALSE)</f>
        <v>81.91</v>
      </c>
      <c r="R838" s="14">
        <f>VLOOKUP(Sales[[#This Row],[Product ID]],Products[[#Headers],[#Data]],5,FALSE)</f>
        <v>56</v>
      </c>
      <c r="S838" s="13">
        <f>Sales[[#This Row],[Quantity]]*Sales[[#This Row],[Unit Price]]</f>
        <v>4341.2299999999996</v>
      </c>
      <c r="T838" s="14">
        <f>Sales[[#This Row],[Quantity]]*Sales[[#This Row],[Unit Cost]]</f>
        <v>2968</v>
      </c>
      <c r="U838" s="13">
        <f>Sales[[#This Row],[Total Sales]]-Sales[[#This Row],[Total Cost]]</f>
        <v>1373.2299999999996</v>
      </c>
    </row>
    <row r="839" spans="1:21" x14ac:dyDescent="0.25">
      <c r="A839" t="s">
        <v>847</v>
      </c>
      <c r="B839" s="2">
        <v>44138</v>
      </c>
      <c r="C839" s="2" t="str">
        <f t="shared" si="26"/>
        <v>Tuesday</v>
      </c>
      <c r="D839" s="2" t="str">
        <f t="shared" si="27"/>
        <v>November</v>
      </c>
      <c r="E839" s="3">
        <v>0.89236810783557297</v>
      </c>
      <c r="F839" t="s">
        <v>2224</v>
      </c>
      <c r="G839" t="s">
        <v>2436</v>
      </c>
      <c r="H839" t="s">
        <v>1011</v>
      </c>
      <c r="I839" s="1" t="s">
        <v>2567</v>
      </c>
      <c r="J839" s="1" t="s">
        <v>2567</v>
      </c>
      <c r="K839" s="1" t="s">
        <v>2549</v>
      </c>
      <c r="L839" s="1" t="s">
        <v>1013</v>
      </c>
      <c r="M839">
        <v>12420</v>
      </c>
      <c r="N839">
        <v>17</v>
      </c>
      <c r="O839" s="1" t="str">
        <f>VLOOKUP(Sales[[#This Row],[Product ID]],Products[[#Headers],[#Data],[Product ID]:[Product Name]],2,FALSE)</f>
        <v>Imation 8gb Micro Traveldrive Usb 2.0 Flash Drive</v>
      </c>
      <c r="P839" s="1" t="str">
        <f>VLOOKUP(Sales[[#This Row],[Product ID]],Products[[#Headers],[#Data],[Product ID]:[Category]],3,)</f>
        <v>Technology</v>
      </c>
      <c r="Q839" s="13">
        <f>VLOOKUP(Sales[[#This Row],[Product ID]],Products[[#Headers],[#Data],[Product ID]:[Unit Price]],4,FALSE)</f>
        <v>74.86</v>
      </c>
      <c r="R839" s="14">
        <f>VLOOKUP(Sales[[#This Row],[Product ID]],Products[[#Headers],[#Data]],5,FALSE)</f>
        <v>58</v>
      </c>
      <c r="S839" s="13">
        <f>Sales[[#This Row],[Quantity]]*Sales[[#This Row],[Unit Price]]</f>
        <v>1272.6199999999999</v>
      </c>
      <c r="T839" s="14">
        <f>Sales[[#This Row],[Quantity]]*Sales[[#This Row],[Unit Cost]]</f>
        <v>986</v>
      </c>
      <c r="U839" s="13">
        <f>Sales[[#This Row],[Total Sales]]-Sales[[#This Row],[Total Cost]]</f>
        <v>286.61999999999989</v>
      </c>
    </row>
    <row r="840" spans="1:21" x14ac:dyDescent="0.25">
      <c r="A840" t="s">
        <v>848</v>
      </c>
      <c r="B840" s="2">
        <v>44259</v>
      </c>
      <c r="C840" s="2" t="str">
        <f t="shared" si="26"/>
        <v>Thursday</v>
      </c>
      <c r="D840" s="2" t="str">
        <f t="shared" si="27"/>
        <v>March</v>
      </c>
      <c r="E840" s="3">
        <v>0.30086631930592722</v>
      </c>
      <c r="F840" t="s">
        <v>2050</v>
      </c>
      <c r="G840" t="s">
        <v>2262</v>
      </c>
      <c r="H840" t="s">
        <v>1011</v>
      </c>
      <c r="I840" s="1" t="s">
        <v>2628</v>
      </c>
      <c r="J840" s="1" t="s">
        <v>2628</v>
      </c>
      <c r="K840" s="1" t="s">
        <v>2549</v>
      </c>
      <c r="L840" s="1" t="s">
        <v>1013</v>
      </c>
      <c r="M840">
        <v>12974</v>
      </c>
      <c r="N840">
        <v>15</v>
      </c>
      <c r="O840" s="1" t="str">
        <f>VLOOKUP(Sales[[#This Row],[Product ID]],Products[[#Headers],[#Data],[Product ID]:[Product Name]],2,FALSE)</f>
        <v>Xerox 1964</v>
      </c>
      <c r="P840" s="1" t="str">
        <f>VLOOKUP(Sales[[#This Row],[Product ID]],Products[[#Headers],[#Data],[Product ID]:[Category]],3,)</f>
        <v>Office Supplies</v>
      </c>
      <c r="Q840" s="13">
        <f>VLOOKUP(Sales[[#This Row],[Product ID]],Products[[#Headers],[#Data],[Product ID]:[Unit Price]],4,FALSE)</f>
        <v>51.94</v>
      </c>
      <c r="R840" s="14">
        <f>VLOOKUP(Sales[[#This Row],[Product ID]],Products[[#Headers],[#Data]],5,FALSE)</f>
        <v>45</v>
      </c>
      <c r="S840" s="13">
        <f>Sales[[#This Row],[Quantity]]*Sales[[#This Row],[Unit Price]]</f>
        <v>779.09999999999991</v>
      </c>
      <c r="T840" s="14">
        <f>Sales[[#This Row],[Quantity]]*Sales[[#This Row],[Unit Cost]]</f>
        <v>675</v>
      </c>
      <c r="U840" s="13">
        <f>Sales[[#This Row],[Total Sales]]-Sales[[#This Row],[Total Cost]]</f>
        <v>104.09999999999991</v>
      </c>
    </row>
    <row r="841" spans="1:21" x14ac:dyDescent="0.25">
      <c r="A841" t="s">
        <v>849</v>
      </c>
      <c r="B841" s="2">
        <v>44143</v>
      </c>
      <c r="C841" s="2" t="str">
        <f t="shared" si="26"/>
        <v>Sunday</v>
      </c>
      <c r="D841" s="2" t="str">
        <f t="shared" si="27"/>
        <v>November</v>
      </c>
      <c r="E841" s="3">
        <v>0.44783515883674363</v>
      </c>
      <c r="F841" t="s">
        <v>2118</v>
      </c>
      <c r="G841" t="s">
        <v>2330</v>
      </c>
      <c r="H841" t="s">
        <v>1011</v>
      </c>
      <c r="I841" s="1" t="s">
        <v>2625</v>
      </c>
      <c r="J841" s="1" t="s">
        <v>2625</v>
      </c>
      <c r="K841" s="1" t="s">
        <v>2549</v>
      </c>
      <c r="L841" s="1" t="s">
        <v>1012</v>
      </c>
      <c r="M841">
        <v>12897</v>
      </c>
      <c r="N841">
        <v>20</v>
      </c>
      <c r="O841" s="1" t="str">
        <f>VLOOKUP(Sales[[#This Row],[Product ID]],Products[[#Headers],[#Data],[Product ID]:[Product Name]],2,FALSE)</f>
        <v>Xerox 1972</v>
      </c>
      <c r="P841" s="1" t="str">
        <f>VLOOKUP(Sales[[#This Row],[Product ID]],Products[[#Headers],[#Data],[Product ID]:[Category]],3,)</f>
        <v>Office Supplies</v>
      </c>
      <c r="Q841" s="13">
        <f>VLOOKUP(Sales[[#This Row],[Product ID]],Products[[#Headers],[#Data],[Product ID]:[Unit Price]],4,FALSE)</f>
        <v>10.69</v>
      </c>
      <c r="R841" s="14">
        <f>VLOOKUP(Sales[[#This Row],[Product ID]],Products[[#Headers],[#Data]],5,FALSE)</f>
        <v>9</v>
      </c>
      <c r="S841" s="13">
        <f>Sales[[#This Row],[Quantity]]*Sales[[#This Row],[Unit Price]]</f>
        <v>213.79999999999998</v>
      </c>
      <c r="T841" s="14">
        <f>Sales[[#This Row],[Quantity]]*Sales[[#This Row],[Unit Cost]]</f>
        <v>180</v>
      </c>
      <c r="U841" s="13">
        <f>Sales[[#This Row],[Total Sales]]-Sales[[#This Row],[Total Cost]]</f>
        <v>33.799999999999983</v>
      </c>
    </row>
    <row r="842" spans="1:21" x14ac:dyDescent="0.25">
      <c r="A842" t="s">
        <v>850</v>
      </c>
      <c r="B842" s="2">
        <v>44000</v>
      </c>
      <c r="C842" s="2" t="str">
        <f t="shared" si="26"/>
        <v>Thursday</v>
      </c>
      <c r="D842" s="2" t="str">
        <f t="shared" si="27"/>
        <v>June</v>
      </c>
      <c r="E842" s="3">
        <v>0.37141019796982366</v>
      </c>
      <c r="F842" t="s">
        <v>2229</v>
      </c>
      <c r="G842" t="s">
        <v>2441</v>
      </c>
      <c r="H842" t="s">
        <v>1010</v>
      </c>
      <c r="I842" s="1" t="s">
        <v>2568</v>
      </c>
      <c r="J842" s="1" t="s">
        <v>2568</v>
      </c>
      <c r="K842" s="1" t="s">
        <v>2549</v>
      </c>
      <c r="L842" s="1" t="s">
        <v>1013</v>
      </c>
      <c r="M842">
        <v>12140</v>
      </c>
      <c r="N842">
        <v>85</v>
      </c>
      <c r="O842" s="1" t="str">
        <f>VLOOKUP(Sales[[#This Row],[Product ID]],Products[[#Headers],[#Data],[Product ID]:[Product Name]],2,FALSE)</f>
        <v>Acelimus</v>
      </c>
      <c r="P842" s="1" t="str">
        <f>VLOOKUP(Sales[[#This Row],[Product ID]],Products[[#Headers],[#Data],[Product ID]:[Category]],3,)</f>
        <v>Analgesics</v>
      </c>
      <c r="Q842" s="13">
        <f>VLOOKUP(Sales[[#This Row],[Product ID]],Products[[#Headers],[#Data],[Product ID]:[Unit Price]],4,FALSE)</f>
        <v>68.84</v>
      </c>
      <c r="R842" s="14">
        <f>VLOOKUP(Sales[[#This Row],[Product ID]],Products[[#Headers],[#Data]],5,FALSE)</f>
        <v>53</v>
      </c>
      <c r="S842" s="13">
        <f>Sales[[#This Row],[Quantity]]*Sales[[#This Row],[Unit Price]]</f>
        <v>5851.4000000000005</v>
      </c>
      <c r="T842" s="14">
        <f>Sales[[#This Row],[Quantity]]*Sales[[#This Row],[Unit Cost]]</f>
        <v>4505</v>
      </c>
      <c r="U842" s="13">
        <f>Sales[[#This Row],[Total Sales]]-Sales[[#This Row],[Total Cost]]</f>
        <v>1346.4000000000005</v>
      </c>
    </row>
    <row r="843" spans="1:21" x14ac:dyDescent="0.25">
      <c r="A843" t="s">
        <v>851</v>
      </c>
      <c r="B843" s="2">
        <v>44087</v>
      </c>
      <c r="C843" s="2" t="str">
        <f t="shared" si="26"/>
        <v>Sunday</v>
      </c>
      <c r="D843" s="2" t="str">
        <f t="shared" si="27"/>
        <v>September</v>
      </c>
      <c r="E843" s="3">
        <v>0.57147901402130608</v>
      </c>
      <c r="F843" t="s">
        <v>2041</v>
      </c>
      <c r="G843" t="s">
        <v>2253</v>
      </c>
      <c r="H843" t="s">
        <v>1010</v>
      </c>
      <c r="I843" s="1" t="s">
        <v>2627</v>
      </c>
      <c r="J843" s="1" t="s">
        <v>2627</v>
      </c>
      <c r="K843" s="1" t="s">
        <v>2549</v>
      </c>
      <c r="L843" s="1" t="s">
        <v>1013</v>
      </c>
      <c r="M843">
        <v>12340</v>
      </c>
      <c r="N843">
        <v>58</v>
      </c>
      <c r="O843" s="1" t="str">
        <f>VLOOKUP(Sales[[#This Row],[Product ID]],Products[[#Headers],[#Data],[Product ID]:[Product Name]],2,FALSE)</f>
        <v>Symbitrim</v>
      </c>
      <c r="P843" s="1" t="str">
        <f>VLOOKUP(Sales[[#This Row],[Product ID]],Products[[#Headers],[#Data],[Product ID]:[Category]],3,)</f>
        <v>Analgesics</v>
      </c>
      <c r="Q843" s="13">
        <f>VLOOKUP(Sales[[#This Row],[Product ID]],Products[[#Headers],[#Data],[Product ID]:[Unit Price]],4,FALSE)</f>
        <v>66.650000000000006</v>
      </c>
      <c r="R843" s="14">
        <f>VLOOKUP(Sales[[#This Row],[Product ID]],Products[[#Headers],[#Data]],5,FALSE)</f>
        <v>50</v>
      </c>
      <c r="S843" s="13">
        <f>Sales[[#This Row],[Quantity]]*Sales[[#This Row],[Unit Price]]</f>
        <v>3865.7000000000003</v>
      </c>
      <c r="T843" s="14">
        <f>Sales[[#This Row],[Quantity]]*Sales[[#This Row],[Unit Cost]]</f>
        <v>2900</v>
      </c>
      <c r="U843" s="13">
        <f>Sales[[#This Row],[Total Sales]]-Sales[[#This Row],[Total Cost]]</f>
        <v>965.70000000000027</v>
      </c>
    </row>
    <row r="844" spans="1:21" x14ac:dyDescent="0.25">
      <c r="A844" t="s">
        <v>852</v>
      </c>
      <c r="B844" s="2">
        <v>44312</v>
      </c>
      <c r="C844" s="2" t="str">
        <f t="shared" si="26"/>
        <v>Monday</v>
      </c>
      <c r="D844" s="2" t="str">
        <f t="shared" si="27"/>
        <v>April</v>
      </c>
      <c r="E844" s="3">
        <v>0.45276351360545386</v>
      </c>
      <c r="F844" t="s">
        <v>2054</v>
      </c>
      <c r="G844" t="s">
        <v>2266</v>
      </c>
      <c r="H844" t="s">
        <v>1010</v>
      </c>
      <c r="I844" s="1" t="s">
        <v>2629</v>
      </c>
      <c r="J844" s="1" t="s">
        <v>2629</v>
      </c>
      <c r="K844" s="1" t="s">
        <v>2549</v>
      </c>
      <c r="L844" s="1" t="s">
        <v>1013</v>
      </c>
      <c r="M844">
        <v>12601</v>
      </c>
      <c r="N844">
        <v>65</v>
      </c>
      <c r="O844" s="1" t="str">
        <f>VLOOKUP(Sales[[#This Row],[Product ID]],Products[[#Headers],[#Data],[Product ID]:[Product Name]],2,FALSE)</f>
        <v>Adams Telephone Message Book w/Frequently-Called Numbers Space, 400 Messages per Book</v>
      </c>
      <c r="P844" s="1" t="str">
        <f>VLOOKUP(Sales[[#This Row],[Product ID]],Products[[#Headers],[#Data],[Product ID]:[Category]],3,)</f>
        <v>Office Supplies</v>
      </c>
      <c r="Q844" s="13">
        <f>VLOOKUP(Sales[[#This Row],[Product ID]],Products[[#Headers],[#Data],[Product ID]:[Unit Price]],4,FALSE)</f>
        <v>37.020000000000003</v>
      </c>
      <c r="R844" s="14">
        <f>VLOOKUP(Sales[[#This Row],[Product ID]],Products[[#Headers],[#Data]],5,FALSE)</f>
        <v>23</v>
      </c>
      <c r="S844" s="13">
        <f>Sales[[#This Row],[Quantity]]*Sales[[#This Row],[Unit Price]]</f>
        <v>2406.3000000000002</v>
      </c>
      <c r="T844" s="14">
        <f>Sales[[#This Row],[Quantity]]*Sales[[#This Row],[Unit Cost]]</f>
        <v>1495</v>
      </c>
      <c r="U844" s="13">
        <f>Sales[[#This Row],[Total Sales]]-Sales[[#This Row],[Total Cost]]</f>
        <v>911.30000000000018</v>
      </c>
    </row>
    <row r="845" spans="1:21" x14ac:dyDescent="0.25">
      <c r="A845" t="s">
        <v>853</v>
      </c>
      <c r="B845" s="2">
        <v>44206</v>
      </c>
      <c r="C845" s="2" t="str">
        <f t="shared" si="26"/>
        <v>Sunday</v>
      </c>
      <c r="D845" s="2" t="str">
        <f t="shared" si="27"/>
        <v>January</v>
      </c>
      <c r="E845" s="3">
        <v>0.44145372960417728</v>
      </c>
      <c r="F845" t="s">
        <v>2077</v>
      </c>
      <c r="G845" t="s">
        <v>2289</v>
      </c>
      <c r="H845" t="s">
        <v>1010</v>
      </c>
      <c r="I845" s="1" t="s">
        <v>2630</v>
      </c>
      <c r="J845" s="1" t="s">
        <v>2630</v>
      </c>
      <c r="K845" s="1" t="s">
        <v>2549</v>
      </c>
      <c r="L845" s="1" t="s">
        <v>1013</v>
      </c>
      <c r="M845">
        <v>12358</v>
      </c>
      <c r="N845">
        <v>91</v>
      </c>
      <c r="O845" s="1" t="str">
        <f>VLOOKUP(Sales[[#This Row],[Product ID]],Products[[#Headers],[#Data],[Product ID]:[Product Name]],2,FALSE)</f>
        <v>Travosoline Capolac</v>
      </c>
      <c r="P845" s="1" t="str">
        <f>VLOOKUP(Sales[[#This Row],[Product ID]],Products[[#Headers],[#Data],[Product ID]:[Category]],3,)</f>
        <v>Antipiretics</v>
      </c>
      <c r="Q845" s="13">
        <f>VLOOKUP(Sales[[#This Row],[Product ID]],Products[[#Headers],[#Data],[Product ID]:[Unit Price]],4,FALSE)</f>
        <v>43.25</v>
      </c>
      <c r="R845" s="14">
        <f>VLOOKUP(Sales[[#This Row],[Product ID]],Products[[#Headers],[#Data]],5,FALSE)</f>
        <v>28</v>
      </c>
      <c r="S845" s="13">
        <f>Sales[[#This Row],[Quantity]]*Sales[[#This Row],[Unit Price]]</f>
        <v>3935.75</v>
      </c>
      <c r="T845" s="14">
        <f>Sales[[#This Row],[Quantity]]*Sales[[#This Row],[Unit Cost]]</f>
        <v>2548</v>
      </c>
      <c r="U845" s="13">
        <f>Sales[[#This Row],[Total Sales]]-Sales[[#This Row],[Total Cost]]</f>
        <v>1387.75</v>
      </c>
    </row>
    <row r="846" spans="1:21" x14ac:dyDescent="0.25">
      <c r="A846" t="s">
        <v>854</v>
      </c>
      <c r="B846" s="2">
        <v>44362</v>
      </c>
      <c r="C846" s="2" t="str">
        <f t="shared" si="26"/>
        <v>Tuesday</v>
      </c>
      <c r="D846" s="2" t="str">
        <f t="shared" si="27"/>
        <v>June</v>
      </c>
      <c r="E846" s="3">
        <v>0.38040937358753701</v>
      </c>
      <c r="F846" t="s">
        <v>2068</v>
      </c>
      <c r="G846" t="s">
        <v>2280</v>
      </c>
      <c r="H846" t="s">
        <v>1011</v>
      </c>
      <c r="I846" s="1" t="s">
        <v>2540</v>
      </c>
      <c r="J846" s="1" t="s">
        <v>2540</v>
      </c>
      <c r="K846" s="1" t="s">
        <v>2538</v>
      </c>
      <c r="L846" s="1" t="s">
        <v>1012</v>
      </c>
      <c r="M846">
        <v>12249</v>
      </c>
      <c r="N846">
        <v>10</v>
      </c>
      <c r="O846" s="1" t="str">
        <f>VLOOKUP(Sales[[#This Row],[Product ID]],Products[[#Headers],[#Data],[Product ID]:[Product Name]],2,FALSE)</f>
        <v>Fosinofen</v>
      </c>
      <c r="P846" s="1" t="str">
        <f>VLOOKUP(Sales[[#This Row],[Product ID]],Products[[#Headers],[#Data],[Product ID]:[Category]],3,)</f>
        <v>Antipiretics</v>
      </c>
      <c r="Q846" s="13">
        <f>VLOOKUP(Sales[[#This Row],[Product ID]],Products[[#Headers],[#Data],[Product ID]:[Unit Price]],4,FALSE)</f>
        <v>27.02</v>
      </c>
      <c r="R846" s="14">
        <f>VLOOKUP(Sales[[#This Row],[Product ID]],Products[[#Headers],[#Data]],5,FALSE)</f>
        <v>13</v>
      </c>
      <c r="S846" s="13">
        <f>Sales[[#This Row],[Quantity]]*Sales[[#This Row],[Unit Price]]</f>
        <v>270.2</v>
      </c>
      <c r="T846" s="14">
        <f>Sales[[#This Row],[Quantity]]*Sales[[#This Row],[Unit Cost]]</f>
        <v>130</v>
      </c>
      <c r="U846" s="13">
        <f>Sales[[#This Row],[Total Sales]]-Sales[[#This Row],[Total Cost]]</f>
        <v>140.19999999999999</v>
      </c>
    </row>
    <row r="847" spans="1:21" x14ac:dyDescent="0.25">
      <c r="A847" t="s">
        <v>855</v>
      </c>
      <c r="B847" s="2">
        <v>44243</v>
      </c>
      <c r="C847" s="2" t="str">
        <f t="shared" si="26"/>
        <v>Tuesday</v>
      </c>
      <c r="D847" s="2" t="str">
        <f t="shared" si="27"/>
        <v>February</v>
      </c>
      <c r="E847" s="3">
        <v>0.30426552907608073</v>
      </c>
      <c r="F847" t="s">
        <v>2205</v>
      </c>
      <c r="G847" t="s">
        <v>2417</v>
      </c>
      <c r="H847" t="s">
        <v>1011</v>
      </c>
      <c r="I847" s="1" t="s">
        <v>2631</v>
      </c>
      <c r="J847" s="1" t="s">
        <v>2631</v>
      </c>
      <c r="K847" s="1" t="s">
        <v>2538</v>
      </c>
      <c r="L847" s="1" t="s">
        <v>1012</v>
      </c>
      <c r="M847">
        <v>12788</v>
      </c>
      <c r="N847">
        <v>16</v>
      </c>
      <c r="O847" s="1" t="str">
        <f>VLOOKUP(Sales[[#This Row],[Product ID]],Products[[#Headers],[#Data],[Product ID]:[Product Name]],2,FALSE)</f>
        <v>Fellowes Premier Superior Surge Suppressor, 10-Outlet, With Phone and Remote</v>
      </c>
      <c r="P847" s="1" t="str">
        <f>VLOOKUP(Sales[[#This Row],[Product ID]],Products[[#Headers],[#Data],[Product ID]:[Category]],3,)</f>
        <v>Office Supplies</v>
      </c>
      <c r="Q847" s="13">
        <f>VLOOKUP(Sales[[#This Row],[Product ID]],Products[[#Headers],[#Data],[Product ID]:[Unit Price]],4,FALSE)</f>
        <v>60.18</v>
      </c>
      <c r="R847" s="14">
        <f>VLOOKUP(Sales[[#This Row],[Product ID]],Products[[#Headers],[#Data]],5,FALSE)</f>
        <v>54</v>
      </c>
      <c r="S847" s="13">
        <f>Sales[[#This Row],[Quantity]]*Sales[[#This Row],[Unit Price]]</f>
        <v>962.88</v>
      </c>
      <c r="T847" s="14">
        <f>Sales[[#This Row],[Quantity]]*Sales[[#This Row],[Unit Cost]]</f>
        <v>864</v>
      </c>
      <c r="U847" s="13">
        <f>Sales[[#This Row],[Total Sales]]-Sales[[#This Row],[Total Cost]]</f>
        <v>98.88</v>
      </c>
    </row>
    <row r="848" spans="1:21" x14ac:dyDescent="0.25">
      <c r="A848" t="s">
        <v>856</v>
      </c>
      <c r="B848" s="2">
        <v>44074</v>
      </c>
      <c r="C848" s="2" t="str">
        <f t="shared" si="26"/>
        <v>Monday</v>
      </c>
      <c r="D848" s="2" t="str">
        <f t="shared" si="27"/>
        <v>August</v>
      </c>
      <c r="E848" s="3">
        <v>0.7718291471469434</v>
      </c>
      <c r="F848" t="s">
        <v>2184</v>
      </c>
      <c r="G848" t="s">
        <v>2396</v>
      </c>
      <c r="H848" t="s">
        <v>1010</v>
      </c>
      <c r="I848" s="1" t="s">
        <v>2632</v>
      </c>
      <c r="J848" s="1" t="s">
        <v>2632</v>
      </c>
      <c r="K848" s="1" t="s">
        <v>2538</v>
      </c>
      <c r="L848" s="1" t="s">
        <v>1012</v>
      </c>
      <c r="M848">
        <v>12892</v>
      </c>
      <c r="N848">
        <v>36</v>
      </c>
      <c r="O848" s="1" t="str">
        <f>VLOOKUP(Sales[[#This Row],[Product ID]],Products[[#Headers],[#Data],[Product ID]:[Product Name]],2,FALSE)</f>
        <v>Hot File 7-Pocket, Floor Stand</v>
      </c>
      <c r="P848" s="1" t="str">
        <f>VLOOKUP(Sales[[#This Row],[Product ID]],Products[[#Headers],[#Data],[Product ID]:[Category]],3,)</f>
        <v>Office Supplies</v>
      </c>
      <c r="Q848" s="13">
        <f>VLOOKUP(Sales[[#This Row],[Product ID]],Products[[#Headers],[#Data],[Product ID]:[Unit Price]],4,FALSE)</f>
        <v>18.850000000000001</v>
      </c>
      <c r="R848" s="14">
        <f>VLOOKUP(Sales[[#This Row],[Product ID]],Products[[#Headers],[#Data]],5,FALSE)</f>
        <v>7</v>
      </c>
      <c r="S848" s="13">
        <f>Sales[[#This Row],[Quantity]]*Sales[[#This Row],[Unit Price]]</f>
        <v>678.6</v>
      </c>
      <c r="T848" s="14">
        <f>Sales[[#This Row],[Quantity]]*Sales[[#This Row],[Unit Cost]]</f>
        <v>252</v>
      </c>
      <c r="U848" s="13">
        <f>Sales[[#This Row],[Total Sales]]-Sales[[#This Row],[Total Cost]]</f>
        <v>426.6</v>
      </c>
    </row>
    <row r="849" spans="1:21" x14ac:dyDescent="0.25">
      <c r="A849" t="s">
        <v>857</v>
      </c>
      <c r="B849" s="2">
        <v>44145</v>
      </c>
      <c r="C849" s="2" t="str">
        <f t="shared" si="26"/>
        <v>Tuesday</v>
      </c>
      <c r="D849" s="2" t="str">
        <f t="shared" si="27"/>
        <v>November</v>
      </c>
      <c r="E849" s="3">
        <v>0.23316808665055089</v>
      </c>
      <c r="F849" t="s">
        <v>2140</v>
      </c>
      <c r="G849" t="s">
        <v>2352</v>
      </c>
      <c r="H849" t="s">
        <v>1011</v>
      </c>
      <c r="I849" s="1" t="s">
        <v>2577</v>
      </c>
      <c r="J849" s="1" t="s">
        <v>2577</v>
      </c>
      <c r="K849" s="1" t="s">
        <v>2549</v>
      </c>
      <c r="L849" s="1" t="s">
        <v>1012</v>
      </c>
      <c r="M849">
        <v>12476</v>
      </c>
      <c r="N849">
        <v>12</v>
      </c>
      <c r="O849" s="1" t="str">
        <f>VLOOKUP(Sales[[#This Row],[Product ID]],Products[[#Headers],[#Data],[Product ID]:[Product Name]],2,FALSE)</f>
        <v>Avery Trapezoid Ring Binder, 3" Capacity, Black, 1040 sheets</v>
      </c>
      <c r="P849" s="1" t="str">
        <f>VLOOKUP(Sales[[#This Row],[Product ID]],Products[[#Headers],[#Data],[Product ID]:[Category]],3,)</f>
        <v>Office Supplies</v>
      </c>
      <c r="Q849" s="13">
        <f>VLOOKUP(Sales[[#This Row],[Product ID]],Products[[#Headers],[#Data],[Product ID]:[Unit Price]],4,FALSE)</f>
        <v>76.900000000000006</v>
      </c>
      <c r="R849" s="14">
        <f>VLOOKUP(Sales[[#This Row],[Product ID]],Products[[#Headers],[#Data]],5,FALSE)</f>
        <v>58</v>
      </c>
      <c r="S849" s="13">
        <f>Sales[[#This Row],[Quantity]]*Sales[[#This Row],[Unit Price]]</f>
        <v>922.80000000000007</v>
      </c>
      <c r="T849" s="14">
        <f>Sales[[#This Row],[Quantity]]*Sales[[#This Row],[Unit Cost]]</f>
        <v>696</v>
      </c>
      <c r="U849" s="13">
        <f>Sales[[#This Row],[Total Sales]]-Sales[[#This Row],[Total Cost]]</f>
        <v>226.80000000000007</v>
      </c>
    </row>
    <row r="850" spans="1:21" x14ac:dyDescent="0.25">
      <c r="A850" t="s">
        <v>858</v>
      </c>
      <c r="B850" s="2">
        <v>44121</v>
      </c>
      <c r="C850" s="2" t="str">
        <f t="shared" si="26"/>
        <v>Saturday</v>
      </c>
      <c r="D850" s="2" t="str">
        <f t="shared" si="27"/>
        <v>October</v>
      </c>
      <c r="E850" s="3">
        <v>0.52160770119198685</v>
      </c>
      <c r="F850" t="s">
        <v>2064</v>
      </c>
      <c r="G850" t="s">
        <v>2276</v>
      </c>
      <c r="H850" t="s">
        <v>1011</v>
      </c>
      <c r="I850" s="1" t="s">
        <v>2633</v>
      </c>
      <c r="J850" s="1" t="s">
        <v>2633</v>
      </c>
      <c r="K850" s="1" t="s">
        <v>2549</v>
      </c>
      <c r="L850" s="1" t="s">
        <v>1012</v>
      </c>
      <c r="M850">
        <v>12991</v>
      </c>
      <c r="N850">
        <v>73</v>
      </c>
      <c r="O850" s="1" t="str">
        <f>VLOOKUP(Sales[[#This Row],[Product ID]],Products[[#Headers],[#Data],[Product ID]:[Product Name]],2,FALSE)</f>
        <v>Avery 476</v>
      </c>
      <c r="P850" s="1" t="str">
        <f>VLOOKUP(Sales[[#This Row],[Product ID]],Products[[#Headers],[#Data],[Product ID]:[Category]],3,)</f>
        <v>Office Supplies</v>
      </c>
      <c r="Q850" s="13">
        <f>VLOOKUP(Sales[[#This Row],[Product ID]],Products[[#Headers],[#Data],[Product ID]:[Unit Price]],4,FALSE)</f>
        <v>28.31</v>
      </c>
      <c r="R850" s="14">
        <f>VLOOKUP(Sales[[#This Row],[Product ID]],Products[[#Headers],[#Data]],5,FALSE)</f>
        <v>17</v>
      </c>
      <c r="S850" s="13">
        <f>Sales[[#This Row],[Quantity]]*Sales[[#This Row],[Unit Price]]</f>
        <v>2066.63</v>
      </c>
      <c r="T850" s="14">
        <f>Sales[[#This Row],[Quantity]]*Sales[[#This Row],[Unit Cost]]</f>
        <v>1241</v>
      </c>
      <c r="U850" s="13">
        <f>Sales[[#This Row],[Total Sales]]-Sales[[#This Row],[Total Cost]]</f>
        <v>825.63000000000011</v>
      </c>
    </row>
    <row r="851" spans="1:21" x14ac:dyDescent="0.25">
      <c r="A851" t="s">
        <v>859</v>
      </c>
      <c r="B851" s="2">
        <v>44184</v>
      </c>
      <c r="C851" s="2" t="str">
        <f t="shared" si="26"/>
        <v>Saturday</v>
      </c>
      <c r="D851" s="2" t="str">
        <f t="shared" si="27"/>
        <v>December</v>
      </c>
      <c r="E851" s="3">
        <v>0.89579580946161275</v>
      </c>
      <c r="F851" t="s">
        <v>2190</v>
      </c>
      <c r="G851" t="s">
        <v>2402</v>
      </c>
      <c r="H851" t="s">
        <v>1010</v>
      </c>
      <c r="I851" s="1" t="s">
        <v>2624</v>
      </c>
      <c r="J851" s="1" t="s">
        <v>2624</v>
      </c>
      <c r="K851" s="1" t="s">
        <v>2549</v>
      </c>
      <c r="L851" s="1" t="s">
        <v>1014</v>
      </c>
      <c r="M851">
        <v>12789</v>
      </c>
      <c r="N851">
        <v>21</v>
      </c>
      <c r="O851" s="1" t="str">
        <f>VLOOKUP(Sales[[#This Row],[Product ID]],Products[[#Headers],[#Data],[Product ID]:[Product Name]],2,FALSE)</f>
        <v>Bush Mission Pointe Library</v>
      </c>
      <c r="P851" s="1" t="str">
        <f>VLOOKUP(Sales[[#This Row],[Product ID]],Products[[#Headers],[#Data],[Product ID]:[Category]],3,)</f>
        <v>Furniture</v>
      </c>
      <c r="Q851" s="13">
        <f>VLOOKUP(Sales[[#This Row],[Product ID]],Products[[#Headers],[#Data],[Product ID]:[Unit Price]],4,FALSE)</f>
        <v>15.69</v>
      </c>
      <c r="R851" s="14">
        <f>VLOOKUP(Sales[[#This Row],[Product ID]],Products[[#Headers],[#Data]],5,FALSE)</f>
        <v>9</v>
      </c>
      <c r="S851" s="13">
        <f>Sales[[#This Row],[Quantity]]*Sales[[#This Row],[Unit Price]]</f>
        <v>329.49</v>
      </c>
      <c r="T851" s="14">
        <f>Sales[[#This Row],[Quantity]]*Sales[[#This Row],[Unit Cost]]</f>
        <v>189</v>
      </c>
      <c r="U851" s="13">
        <f>Sales[[#This Row],[Total Sales]]-Sales[[#This Row],[Total Cost]]</f>
        <v>140.49</v>
      </c>
    </row>
    <row r="852" spans="1:21" x14ac:dyDescent="0.25">
      <c r="A852" t="s">
        <v>860</v>
      </c>
      <c r="B852" s="2">
        <v>44342</v>
      </c>
      <c r="C852" s="2" t="str">
        <f t="shared" si="26"/>
        <v>Wednesday</v>
      </c>
      <c r="D852" s="2" t="str">
        <f t="shared" si="27"/>
        <v>May</v>
      </c>
      <c r="E852" s="3">
        <v>0.63574934179021136</v>
      </c>
      <c r="F852" t="s">
        <v>2178</v>
      </c>
      <c r="G852" t="s">
        <v>2390</v>
      </c>
      <c r="H852" t="s">
        <v>1010</v>
      </c>
      <c r="I852" s="1" t="s">
        <v>2599</v>
      </c>
      <c r="J852" s="1" t="s">
        <v>2599</v>
      </c>
      <c r="K852" s="1" t="s">
        <v>2549</v>
      </c>
      <c r="L852" s="1" t="s">
        <v>1014</v>
      </c>
      <c r="M852">
        <v>12490</v>
      </c>
      <c r="N852">
        <v>74</v>
      </c>
      <c r="O852" s="1" t="str">
        <f>VLOOKUP(Sales[[#This Row],[Product ID]],Products[[#Headers],[#Data],[Product ID]:[Product Name]],2,FALSE)</f>
        <v>Artistic Insta-Plaque</v>
      </c>
      <c r="P852" s="1" t="str">
        <f>VLOOKUP(Sales[[#This Row],[Product ID]],Products[[#Headers],[#Data],[Product ID]:[Category]],3,)</f>
        <v>Furniture</v>
      </c>
      <c r="Q852" s="13">
        <f>VLOOKUP(Sales[[#This Row],[Product ID]],Products[[#Headers],[#Data],[Product ID]:[Unit Price]],4,FALSE)</f>
        <v>37.549999999999997</v>
      </c>
      <c r="R852" s="14">
        <f>VLOOKUP(Sales[[#This Row],[Product ID]],Products[[#Headers],[#Data]],5,FALSE)</f>
        <v>28</v>
      </c>
      <c r="S852" s="13">
        <f>Sales[[#This Row],[Quantity]]*Sales[[#This Row],[Unit Price]]</f>
        <v>2778.7</v>
      </c>
      <c r="T852" s="14">
        <f>Sales[[#This Row],[Quantity]]*Sales[[#This Row],[Unit Cost]]</f>
        <v>2072</v>
      </c>
      <c r="U852" s="13">
        <f>Sales[[#This Row],[Total Sales]]-Sales[[#This Row],[Total Cost]]</f>
        <v>706.69999999999982</v>
      </c>
    </row>
    <row r="853" spans="1:21" x14ac:dyDescent="0.25">
      <c r="A853" t="s">
        <v>861</v>
      </c>
      <c r="B853" s="2">
        <v>44216</v>
      </c>
      <c r="C853" s="2" t="str">
        <f t="shared" si="26"/>
        <v>Wednesday</v>
      </c>
      <c r="D853" s="2" t="str">
        <f t="shared" si="27"/>
        <v>January</v>
      </c>
      <c r="E853" s="3">
        <v>0.87127423432360407</v>
      </c>
      <c r="F853" t="s">
        <v>2025</v>
      </c>
      <c r="G853" t="s">
        <v>2237</v>
      </c>
      <c r="H853" t="s">
        <v>1011</v>
      </c>
      <c r="I853" s="1" t="s">
        <v>2577</v>
      </c>
      <c r="J853" s="1" t="s">
        <v>2577</v>
      </c>
      <c r="K853" s="1" t="s">
        <v>2549</v>
      </c>
      <c r="L853" s="1" t="s">
        <v>1014</v>
      </c>
      <c r="M853">
        <v>12320</v>
      </c>
      <c r="N853">
        <v>92</v>
      </c>
      <c r="O853" s="1" t="str">
        <f>VLOOKUP(Sales[[#This Row],[Product ID]],Products[[#Headers],[#Data],[Product ID]:[Product Name]],2,FALSE)</f>
        <v>Rebedase Aplencor</v>
      </c>
      <c r="P853" s="1" t="str">
        <f>VLOOKUP(Sales[[#This Row],[Product ID]],Products[[#Headers],[#Data],[Product ID]:[Category]],3,)</f>
        <v>Mood Stabilizers</v>
      </c>
      <c r="Q853" s="13">
        <f>VLOOKUP(Sales[[#This Row],[Product ID]],Products[[#Headers],[#Data],[Product ID]:[Unit Price]],4,FALSE)</f>
        <v>94.49</v>
      </c>
      <c r="R853" s="14">
        <f>VLOOKUP(Sales[[#This Row],[Product ID]],Products[[#Headers],[#Data]],5,FALSE)</f>
        <v>71</v>
      </c>
      <c r="S853" s="13">
        <f>Sales[[#This Row],[Quantity]]*Sales[[#This Row],[Unit Price]]</f>
        <v>8693.08</v>
      </c>
      <c r="T853" s="14">
        <f>Sales[[#This Row],[Quantity]]*Sales[[#This Row],[Unit Cost]]</f>
        <v>6532</v>
      </c>
      <c r="U853" s="13">
        <f>Sales[[#This Row],[Total Sales]]-Sales[[#This Row],[Total Cost]]</f>
        <v>2161.08</v>
      </c>
    </row>
    <row r="854" spans="1:21" x14ac:dyDescent="0.25">
      <c r="A854" t="s">
        <v>862</v>
      </c>
      <c r="B854" s="2">
        <v>44079</v>
      </c>
      <c r="C854" s="2" t="str">
        <f t="shared" si="26"/>
        <v>Saturday</v>
      </c>
      <c r="D854" s="2" t="str">
        <f t="shared" si="27"/>
        <v>September</v>
      </c>
      <c r="E854" s="3">
        <v>8.3953751650786668E-2</v>
      </c>
      <c r="F854" t="s">
        <v>2024</v>
      </c>
      <c r="G854" t="s">
        <v>2236</v>
      </c>
      <c r="H854" t="s">
        <v>1010</v>
      </c>
      <c r="I854" s="1" t="s">
        <v>2634</v>
      </c>
      <c r="J854" s="1" t="s">
        <v>2634</v>
      </c>
      <c r="K854" s="1" t="s">
        <v>2549</v>
      </c>
      <c r="L854" s="1" t="s">
        <v>1014</v>
      </c>
      <c r="M854">
        <v>12723</v>
      </c>
      <c r="N854">
        <v>10</v>
      </c>
      <c r="O854" s="1" t="str">
        <f>VLOOKUP(Sales[[#This Row],[Product ID]],Products[[#Headers],[#Data],[Product ID]:[Product Name]],2,FALSE)</f>
        <v>Canon PC1080F Personal Copier</v>
      </c>
      <c r="P854" s="1" t="str">
        <f>VLOOKUP(Sales[[#This Row],[Product ID]],Products[[#Headers],[#Data],[Product ID]:[Category]],3,)</f>
        <v>Technology</v>
      </c>
      <c r="Q854" s="13">
        <f>VLOOKUP(Sales[[#This Row],[Product ID]],Products[[#Headers],[#Data],[Product ID]:[Unit Price]],4,FALSE)</f>
        <v>14.62</v>
      </c>
      <c r="R854" s="14">
        <f>VLOOKUP(Sales[[#This Row],[Product ID]],Products[[#Headers],[#Data]],5,FALSE)</f>
        <v>9</v>
      </c>
      <c r="S854" s="13">
        <f>Sales[[#This Row],[Quantity]]*Sales[[#This Row],[Unit Price]]</f>
        <v>146.19999999999999</v>
      </c>
      <c r="T854" s="14">
        <f>Sales[[#This Row],[Quantity]]*Sales[[#This Row],[Unit Cost]]</f>
        <v>90</v>
      </c>
      <c r="U854" s="13">
        <f>Sales[[#This Row],[Total Sales]]-Sales[[#This Row],[Total Cost]]</f>
        <v>56.199999999999989</v>
      </c>
    </row>
    <row r="855" spans="1:21" x14ac:dyDescent="0.25">
      <c r="A855" t="s">
        <v>863</v>
      </c>
      <c r="B855" s="2">
        <v>44171</v>
      </c>
      <c r="C855" s="2" t="str">
        <f t="shared" si="26"/>
        <v>Sunday</v>
      </c>
      <c r="D855" s="2" t="str">
        <f t="shared" si="27"/>
        <v>December</v>
      </c>
      <c r="E855" s="3">
        <v>0.68408562147806351</v>
      </c>
      <c r="F855" t="s">
        <v>2060</v>
      </c>
      <c r="G855" t="s">
        <v>2272</v>
      </c>
      <c r="H855" t="s">
        <v>1010</v>
      </c>
      <c r="I855" s="1" t="s">
        <v>2595</v>
      </c>
      <c r="J855" s="1" t="s">
        <v>2595</v>
      </c>
      <c r="K855" s="1" t="s">
        <v>2549</v>
      </c>
      <c r="L855" s="1" t="s">
        <v>1014</v>
      </c>
      <c r="M855">
        <v>12836</v>
      </c>
      <c r="N855">
        <v>23</v>
      </c>
      <c r="O855" s="1" t="str">
        <f>VLOOKUP(Sales[[#This Row],[Product ID]],Products[[#Headers],[#Data],[Product ID]:[Product Name]],2,FALSE)</f>
        <v>Motorola HK250 Universal Bluetooth Headset</v>
      </c>
      <c r="P855" s="1" t="str">
        <f>VLOOKUP(Sales[[#This Row],[Product ID]],Products[[#Headers],[#Data],[Product ID]:[Category]],3,)</f>
        <v>Technology</v>
      </c>
      <c r="Q855" s="13">
        <f>VLOOKUP(Sales[[#This Row],[Product ID]],Products[[#Headers],[#Data],[Product ID]:[Unit Price]],4,FALSE)</f>
        <v>19.77</v>
      </c>
      <c r="R855" s="14">
        <f>VLOOKUP(Sales[[#This Row],[Product ID]],Products[[#Headers],[#Data]],5,FALSE)</f>
        <v>13</v>
      </c>
      <c r="S855" s="13">
        <f>Sales[[#This Row],[Quantity]]*Sales[[#This Row],[Unit Price]]</f>
        <v>454.71</v>
      </c>
      <c r="T855" s="14">
        <f>Sales[[#This Row],[Quantity]]*Sales[[#This Row],[Unit Cost]]</f>
        <v>299</v>
      </c>
      <c r="U855" s="13">
        <f>Sales[[#This Row],[Total Sales]]-Sales[[#This Row],[Total Cost]]</f>
        <v>155.70999999999998</v>
      </c>
    </row>
    <row r="856" spans="1:21" x14ac:dyDescent="0.25">
      <c r="A856" t="s">
        <v>864</v>
      </c>
      <c r="B856" s="2">
        <v>44124</v>
      </c>
      <c r="C856" s="2" t="str">
        <f t="shared" si="26"/>
        <v>Tuesday</v>
      </c>
      <c r="D856" s="2" t="str">
        <f t="shared" si="27"/>
        <v>October</v>
      </c>
      <c r="E856" s="3">
        <v>0.793771654512887</v>
      </c>
      <c r="F856" t="s">
        <v>2215</v>
      </c>
      <c r="G856" t="s">
        <v>2427</v>
      </c>
      <c r="H856" t="s">
        <v>1011</v>
      </c>
      <c r="I856" s="1" t="s">
        <v>2635</v>
      </c>
      <c r="J856" s="1" t="s">
        <v>2635</v>
      </c>
      <c r="K856" s="1" t="s">
        <v>2549</v>
      </c>
      <c r="L856" s="1" t="s">
        <v>1012</v>
      </c>
      <c r="M856">
        <v>12711</v>
      </c>
      <c r="N856">
        <v>48</v>
      </c>
      <c r="O856" s="1" t="str">
        <f>VLOOKUP(Sales[[#This Row],[Product ID]],Products[[#Headers],[#Data],[Product ID]:[Product Name]],2,FALSE)</f>
        <v>Akro-Mils 12-Gallon Tote</v>
      </c>
      <c r="P856" s="1" t="str">
        <f>VLOOKUP(Sales[[#This Row],[Product ID]],Products[[#Headers],[#Data],[Product ID]:[Category]],3,)</f>
        <v>Office Supplies</v>
      </c>
      <c r="Q856" s="13">
        <f>VLOOKUP(Sales[[#This Row],[Product ID]],Products[[#Headers],[#Data],[Product ID]:[Unit Price]],4,FALSE)</f>
        <v>31.77</v>
      </c>
      <c r="R856" s="14">
        <f>VLOOKUP(Sales[[#This Row],[Product ID]],Products[[#Headers],[#Data]],5,FALSE)</f>
        <v>24</v>
      </c>
      <c r="S856" s="13">
        <f>Sales[[#This Row],[Quantity]]*Sales[[#This Row],[Unit Price]]</f>
        <v>1524.96</v>
      </c>
      <c r="T856" s="14">
        <f>Sales[[#This Row],[Quantity]]*Sales[[#This Row],[Unit Cost]]</f>
        <v>1152</v>
      </c>
      <c r="U856" s="13">
        <f>Sales[[#This Row],[Total Sales]]-Sales[[#This Row],[Total Cost]]</f>
        <v>372.96000000000004</v>
      </c>
    </row>
    <row r="857" spans="1:21" x14ac:dyDescent="0.25">
      <c r="A857" t="s">
        <v>865</v>
      </c>
      <c r="B857" s="2">
        <v>44144</v>
      </c>
      <c r="C857" s="2" t="str">
        <f t="shared" si="26"/>
        <v>Monday</v>
      </c>
      <c r="D857" s="2" t="str">
        <f t="shared" si="27"/>
        <v>November</v>
      </c>
      <c r="E857" s="3">
        <v>0.81218481726171343</v>
      </c>
      <c r="F857" t="s">
        <v>2060</v>
      </c>
      <c r="G857" t="s">
        <v>2272</v>
      </c>
      <c r="H857" t="s">
        <v>1011</v>
      </c>
      <c r="I857" s="1" t="s">
        <v>2571</v>
      </c>
      <c r="J857" s="1" t="s">
        <v>2571</v>
      </c>
      <c r="K857" s="1" t="s">
        <v>2549</v>
      </c>
      <c r="L857" s="1" t="s">
        <v>1012</v>
      </c>
      <c r="M857">
        <v>12766</v>
      </c>
      <c r="N857">
        <v>22</v>
      </c>
      <c r="O857" s="1" t="str">
        <f>VLOOKUP(Sales[[#This Row],[Product ID]],Products[[#Headers],[#Data],[Product ID]:[Product Name]],2,FALSE)</f>
        <v>Fellowes Bankers Box Staxonsteel Drawer File/Stacking System</v>
      </c>
      <c r="P857" s="1" t="str">
        <f>VLOOKUP(Sales[[#This Row],[Product ID]],Products[[#Headers],[#Data],[Product ID]:[Category]],3,)</f>
        <v>Office Supplies</v>
      </c>
      <c r="Q857" s="13">
        <f>VLOOKUP(Sales[[#This Row],[Product ID]],Products[[#Headers],[#Data],[Product ID]:[Unit Price]],4,FALSE)</f>
        <v>83.77</v>
      </c>
      <c r="R857" s="14">
        <f>VLOOKUP(Sales[[#This Row],[Product ID]],Products[[#Headers],[#Data]],5,FALSE)</f>
        <v>66</v>
      </c>
      <c r="S857" s="13">
        <f>Sales[[#This Row],[Quantity]]*Sales[[#This Row],[Unit Price]]</f>
        <v>1842.9399999999998</v>
      </c>
      <c r="T857" s="14">
        <f>Sales[[#This Row],[Quantity]]*Sales[[#This Row],[Unit Cost]]</f>
        <v>1452</v>
      </c>
      <c r="U857" s="13">
        <f>Sales[[#This Row],[Total Sales]]-Sales[[#This Row],[Total Cost]]</f>
        <v>390.93999999999983</v>
      </c>
    </row>
    <row r="858" spans="1:21" x14ac:dyDescent="0.25">
      <c r="A858" t="s">
        <v>866</v>
      </c>
      <c r="B858" s="2">
        <v>44005</v>
      </c>
      <c r="C858" s="2" t="str">
        <f t="shared" si="26"/>
        <v>Tuesday</v>
      </c>
      <c r="D858" s="2" t="str">
        <f t="shared" si="27"/>
        <v>June</v>
      </c>
      <c r="E858" s="3">
        <v>0.12932736093731789</v>
      </c>
      <c r="F858" t="s">
        <v>2158</v>
      </c>
      <c r="G858" t="s">
        <v>2370</v>
      </c>
      <c r="H858" t="s">
        <v>1011</v>
      </c>
      <c r="I858" s="1" t="s">
        <v>2636</v>
      </c>
      <c r="J858" s="1" t="s">
        <v>2636</v>
      </c>
      <c r="K858" s="1" t="s">
        <v>2549</v>
      </c>
      <c r="L858" s="1" t="s">
        <v>1012</v>
      </c>
      <c r="M858">
        <v>13039</v>
      </c>
      <c r="N858">
        <v>34</v>
      </c>
      <c r="O858" s="1" t="str">
        <f>VLOOKUP(Sales[[#This Row],[Product ID]],Products[[#Headers],[#Data],[Product ID]:[Product Name]],2,FALSE)</f>
        <v>Clarity 53712</v>
      </c>
      <c r="P858" s="1" t="str">
        <f>VLOOKUP(Sales[[#This Row],[Product ID]],Products[[#Headers],[#Data],[Product ID]:[Category]],3,)</f>
        <v>Technology</v>
      </c>
      <c r="Q858" s="13">
        <f>VLOOKUP(Sales[[#This Row],[Product ID]],Products[[#Headers],[#Data],[Product ID]:[Unit Price]],4,FALSE)</f>
        <v>78.38</v>
      </c>
      <c r="R858" s="14">
        <f>VLOOKUP(Sales[[#This Row],[Product ID]],Products[[#Headers],[#Data]],5,FALSE)</f>
        <v>61</v>
      </c>
      <c r="S858" s="13">
        <f>Sales[[#This Row],[Quantity]]*Sales[[#This Row],[Unit Price]]</f>
        <v>2664.92</v>
      </c>
      <c r="T858" s="14">
        <f>Sales[[#This Row],[Quantity]]*Sales[[#This Row],[Unit Cost]]</f>
        <v>2074</v>
      </c>
      <c r="U858" s="13">
        <f>Sales[[#This Row],[Total Sales]]-Sales[[#This Row],[Total Cost]]</f>
        <v>590.92000000000007</v>
      </c>
    </row>
    <row r="859" spans="1:21" x14ac:dyDescent="0.25">
      <c r="A859" t="s">
        <v>867</v>
      </c>
      <c r="B859" s="2">
        <v>44056</v>
      </c>
      <c r="C859" s="2" t="str">
        <f t="shared" si="26"/>
        <v>Thursday</v>
      </c>
      <c r="D859" s="2" t="str">
        <f t="shared" si="27"/>
        <v>August</v>
      </c>
      <c r="E859" s="3">
        <v>0.7642791615207577</v>
      </c>
      <c r="F859" t="s">
        <v>2087</v>
      </c>
      <c r="G859" t="s">
        <v>2299</v>
      </c>
      <c r="H859" t="s">
        <v>1010</v>
      </c>
      <c r="I859" s="1" t="s">
        <v>2561</v>
      </c>
      <c r="J859" s="1" t="s">
        <v>2561</v>
      </c>
      <c r="K859" s="1" t="s">
        <v>2549</v>
      </c>
      <c r="L859" s="1" t="s">
        <v>1012</v>
      </c>
      <c r="M859">
        <v>12456</v>
      </c>
      <c r="N859">
        <v>19</v>
      </c>
      <c r="O859" s="1" t="str">
        <f>VLOOKUP(Sales[[#This Row],[Product ID]],Products[[#Headers],[#Data],[Product ID]:[Product Name]],2,FALSE)</f>
        <v>Safco Industrial Wire Shelving</v>
      </c>
      <c r="P859" s="1" t="str">
        <f>VLOOKUP(Sales[[#This Row],[Product ID]],Products[[#Headers],[#Data],[Product ID]:[Category]],3,)</f>
        <v>Office Supplies</v>
      </c>
      <c r="Q859" s="13">
        <f>VLOOKUP(Sales[[#This Row],[Product ID]],Products[[#Headers],[#Data],[Product ID]:[Unit Price]],4,FALSE)</f>
        <v>15.26</v>
      </c>
      <c r="R859" s="14">
        <f>VLOOKUP(Sales[[#This Row],[Product ID]],Products[[#Headers],[#Data]],5,FALSE)</f>
        <v>8</v>
      </c>
      <c r="S859" s="13">
        <f>Sales[[#This Row],[Quantity]]*Sales[[#This Row],[Unit Price]]</f>
        <v>289.94</v>
      </c>
      <c r="T859" s="14">
        <f>Sales[[#This Row],[Quantity]]*Sales[[#This Row],[Unit Cost]]</f>
        <v>152</v>
      </c>
      <c r="U859" s="13">
        <f>Sales[[#This Row],[Total Sales]]-Sales[[#This Row],[Total Cost]]</f>
        <v>137.94</v>
      </c>
    </row>
    <row r="860" spans="1:21" x14ac:dyDescent="0.25">
      <c r="A860" t="s">
        <v>868</v>
      </c>
      <c r="B860" s="2">
        <v>44323</v>
      </c>
      <c r="C860" s="2" t="str">
        <f t="shared" si="26"/>
        <v>Friday</v>
      </c>
      <c r="D860" s="2" t="str">
        <f t="shared" si="27"/>
        <v>May</v>
      </c>
      <c r="E860" s="3">
        <v>0.39057250897319418</v>
      </c>
      <c r="F860" t="s">
        <v>2229</v>
      </c>
      <c r="G860" t="s">
        <v>2441</v>
      </c>
      <c r="H860" t="s">
        <v>1010</v>
      </c>
      <c r="I860" s="1" t="s">
        <v>2566</v>
      </c>
      <c r="J860" s="1" t="s">
        <v>2566</v>
      </c>
      <c r="K860" s="1" t="s">
        <v>2549</v>
      </c>
      <c r="L860" s="1" t="s">
        <v>1013</v>
      </c>
      <c r="M860">
        <v>12966</v>
      </c>
      <c r="N860">
        <v>81</v>
      </c>
      <c r="O860" s="1" t="str">
        <f>VLOOKUP(Sales[[#This Row],[Product ID]],Products[[#Headers],[#Data],[Product ID]:[Product Name]],2,FALSE)</f>
        <v>Howard Miller 13" Diameter Pewter Finish Round Wall Clock</v>
      </c>
      <c r="P860" s="1" t="str">
        <f>VLOOKUP(Sales[[#This Row],[Product ID]],Products[[#Headers],[#Data],[Product ID]:[Category]],3,)</f>
        <v>Furniture</v>
      </c>
      <c r="Q860" s="13">
        <f>VLOOKUP(Sales[[#This Row],[Product ID]],Products[[#Headers],[#Data],[Product ID]:[Unit Price]],4,FALSE)</f>
        <v>11.85</v>
      </c>
      <c r="R860" s="14">
        <f>VLOOKUP(Sales[[#This Row],[Product ID]],Products[[#Headers],[#Data]],5,FALSE)</f>
        <v>9</v>
      </c>
      <c r="S860" s="13">
        <f>Sales[[#This Row],[Quantity]]*Sales[[#This Row],[Unit Price]]</f>
        <v>959.85</v>
      </c>
      <c r="T860" s="14">
        <f>Sales[[#This Row],[Quantity]]*Sales[[#This Row],[Unit Cost]]</f>
        <v>729</v>
      </c>
      <c r="U860" s="13">
        <f>Sales[[#This Row],[Total Sales]]-Sales[[#This Row],[Total Cost]]</f>
        <v>230.85000000000002</v>
      </c>
    </row>
    <row r="861" spans="1:21" x14ac:dyDescent="0.25">
      <c r="A861" t="s">
        <v>869</v>
      </c>
      <c r="B861" s="2">
        <v>44063</v>
      </c>
      <c r="C861" s="2" t="str">
        <f t="shared" si="26"/>
        <v>Thursday</v>
      </c>
      <c r="D861" s="2" t="str">
        <f t="shared" si="27"/>
        <v>August</v>
      </c>
      <c r="E861" s="3">
        <v>0.28310161670822787</v>
      </c>
      <c r="F861" t="s">
        <v>2047</v>
      </c>
      <c r="G861" t="s">
        <v>2259</v>
      </c>
      <c r="H861" t="s">
        <v>1010</v>
      </c>
      <c r="I861" s="1" t="s">
        <v>2637</v>
      </c>
      <c r="J861" s="1" t="s">
        <v>2637</v>
      </c>
      <c r="K861" s="1" t="s">
        <v>2549</v>
      </c>
      <c r="L861" s="1" t="s">
        <v>1013</v>
      </c>
      <c r="M861">
        <v>12950</v>
      </c>
      <c r="N861">
        <v>20</v>
      </c>
      <c r="O861" s="1" t="str">
        <f>VLOOKUP(Sales[[#This Row],[Product ID]],Products[[#Headers],[#Data],[Product ID]:[Product Name]],2,FALSE)</f>
        <v>Recycled Eldon Regeneration Jumbo File</v>
      </c>
      <c r="P861" s="1" t="str">
        <f>VLOOKUP(Sales[[#This Row],[Product ID]],Products[[#Headers],[#Data],[Product ID]:[Category]],3,)</f>
        <v>Office Supplies</v>
      </c>
      <c r="Q861" s="13">
        <f>VLOOKUP(Sales[[#This Row],[Product ID]],Products[[#Headers],[#Data],[Product ID]:[Unit Price]],4,FALSE)</f>
        <v>45.44</v>
      </c>
      <c r="R861" s="14">
        <f>VLOOKUP(Sales[[#This Row],[Product ID]],Products[[#Headers],[#Data]],5,FALSE)</f>
        <v>20</v>
      </c>
      <c r="S861" s="13">
        <f>Sales[[#This Row],[Quantity]]*Sales[[#This Row],[Unit Price]]</f>
        <v>908.8</v>
      </c>
      <c r="T861" s="14">
        <f>Sales[[#This Row],[Quantity]]*Sales[[#This Row],[Unit Cost]]</f>
        <v>400</v>
      </c>
      <c r="U861" s="13">
        <f>Sales[[#This Row],[Total Sales]]-Sales[[#This Row],[Total Cost]]</f>
        <v>508.79999999999995</v>
      </c>
    </row>
    <row r="862" spans="1:21" x14ac:dyDescent="0.25">
      <c r="A862" t="s">
        <v>870</v>
      </c>
      <c r="B862" s="2">
        <v>44122</v>
      </c>
      <c r="C862" s="2" t="str">
        <f t="shared" si="26"/>
        <v>Sunday</v>
      </c>
      <c r="D862" s="2" t="str">
        <f t="shared" si="27"/>
        <v>October</v>
      </c>
      <c r="E862" s="3">
        <v>3.7251653879496138E-2</v>
      </c>
      <c r="F862" t="s">
        <v>2035</v>
      </c>
      <c r="G862" t="s">
        <v>2247</v>
      </c>
      <c r="H862" t="s">
        <v>1010</v>
      </c>
      <c r="I862" s="1" t="s">
        <v>2598</v>
      </c>
      <c r="J862" s="1" t="s">
        <v>2598</v>
      </c>
      <c r="K862" s="1" t="s">
        <v>2549</v>
      </c>
      <c r="L862" s="1" t="s">
        <v>1013</v>
      </c>
      <c r="M862">
        <v>12884</v>
      </c>
      <c r="N862">
        <v>80</v>
      </c>
      <c r="O862" s="1" t="str">
        <f>VLOOKUP(Sales[[#This Row],[Product ID]],Products[[#Headers],[#Data],[Product ID]:[Product Name]],2,FALSE)</f>
        <v>Xerox 225</v>
      </c>
      <c r="P862" s="1" t="str">
        <f>VLOOKUP(Sales[[#This Row],[Product ID]],Products[[#Headers],[#Data],[Product ID]:[Category]],3,)</f>
        <v>Office Supplies</v>
      </c>
      <c r="Q862" s="13">
        <f>VLOOKUP(Sales[[#This Row],[Product ID]],Products[[#Headers],[#Data],[Product ID]:[Unit Price]],4,FALSE)</f>
        <v>22.32</v>
      </c>
      <c r="R862" s="14">
        <f>VLOOKUP(Sales[[#This Row],[Product ID]],Products[[#Headers],[#Data]],5,FALSE)</f>
        <v>9</v>
      </c>
      <c r="S862" s="13">
        <f>Sales[[#This Row],[Quantity]]*Sales[[#This Row],[Unit Price]]</f>
        <v>1785.6</v>
      </c>
      <c r="T862" s="14">
        <f>Sales[[#This Row],[Quantity]]*Sales[[#This Row],[Unit Cost]]</f>
        <v>720</v>
      </c>
      <c r="U862" s="13">
        <f>Sales[[#This Row],[Total Sales]]-Sales[[#This Row],[Total Cost]]</f>
        <v>1065.5999999999999</v>
      </c>
    </row>
    <row r="863" spans="1:21" x14ac:dyDescent="0.25">
      <c r="A863" t="s">
        <v>871</v>
      </c>
      <c r="B863" s="2">
        <v>44214</v>
      </c>
      <c r="C863" s="2" t="str">
        <f t="shared" si="26"/>
        <v>Monday</v>
      </c>
      <c r="D863" s="2" t="str">
        <f t="shared" si="27"/>
        <v>January</v>
      </c>
      <c r="E863" s="3">
        <v>0.67069862420162307</v>
      </c>
      <c r="F863" t="s">
        <v>2141</v>
      </c>
      <c r="G863" t="s">
        <v>2353</v>
      </c>
      <c r="H863" t="s">
        <v>1011</v>
      </c>
      <c r="I863" s="1" t="s">
        <v>2622</v>
      </c>
      <c r="J863" s="1" t="s">
        <v>2622</v>
      </c>
      <c r="K863" s="1" t="s">
        <v>2549</v>
      </c>
      <c r="L863" s="1" t="s">
        <v>1012</v>
      </c>
      <c r="M863">
        <v>12347</v>
      </c>
      <c r="N863">
        <v>10</v>
      </c>
      <c r="O863" s="1" t="str">
        <f>VLOOKUP(Sales[[#This Row],[Product ID]],Products[[#Headers],[#Data],[Product ID]:[Product Name]],2,FALSE)</f>
        <v>Tetalamide</v>
      </c>
      <c r="P863" s="1" t="str">
        <f>VLOOKUP(Sales[[#This Row],[Product ID]],Products[[#Headers],[#Data],[Product ID]:[Category]],3,)</f>
        <v>Antibiotics</v>
      </c>
      <c r="Q863" s="13">
        <f>VLOOKUP(Sales[[#This Row],[Product ID]],Products[[#Headers],[#Data],[Product ID]:[Unit Price]],4,FALSE)</f>
        <v>46.42</v>
      </c>
      <c r="R863" s="14">
        <f>VLOOKUP(Sales[[#This Row],[Product ID]],Products[[#Headers],[#Data]],5,FALSE)</f>
        <v>38</v>
      </c>
      <c r="S863" s="13">
        <f>Sales[[#This Row],[Quantity]]*Sales[[#This Row],[Unit Price]]</f>
        <v>464.20000000000005</v>
      </c>
      <c r="T863" s="14">
        <f>Sales[[#This Row],[Quantity]]*Sales[[#This Row],[Unit Cost]]</f>
        <v>380</v>
      </c>
      <c r="U863" s="13">
        <f>Sales[[#This Row],[Total Sales]]-Sales[[#This Row],[Total Cost]]</f>
        <v>84.200000000000045</v>
      </c>
    </row>
    <row r="864" spans="1:21" x14ac:dyDescent="0.25">
      <c r="A864" t="s">
        <v>872</v>
      </c>
      <c r="B864" s="2">
        <v>44139</v>
      </c>
      <c r="C864" s="2" t="str">
        <f t="shared" si="26"/>
        <v>Wednesday</v>
      </c>
      <c r="D864" s="2" t="str">
        <f t="shared" si="27"/>
        <v>November</v>
      </c>
      <c r="E864" s="3">
        <v>0.18807965110150404</v>
      </c>
      <c r="F864" t="s">
        <v>2137</v>
      </c>
      <c r="G864" t="s">
        <v>2349</v>
      </c>
      <c r="H864" t="s">
        <v>1011</v>
      </c>
      <c r="I864" s="1" t="s">
        <v>2572</v>
      </c>
      <c r="J864" s="1" t="s">
        <v>2572</v>
      </c>
      <c r="K864" s="1" t="s">
        <v>2549</v>
      </c>
      <c r="L864" s="1" t="s">
        <v>1012</v>
      </c>
      <c r="M864">
        <v>12593</v>
      </c>
      <c r="N864">
        <v>46</v>
      </c>
      <c r="O864" s="1" t="str">
        <f>VLOOKUP(Sales[[#This Row],[Product ID]],Products[[#Headers],[#Data],[Product ID]:[Product Name]],2,FALSE)</f>
        <v>Xerox 4200 Series MultiUse Premium Copy Paper (20Lb. and 84 Bright)</v>
      </c>
      <c r="P864" s="1" t="str">
        <f>VLOOKUP(Sales[[#This Row],[Product ID]],Products[[#Headers],[#Data],[Product ID]:[Category]],3,)</f>
        <v>Office Supplies</v>
      </c>
      <c r="Q864" s="13">
        <f>VLOOKUP(Sales[[#This Row],[Product ID]],Products[[#Headers],[#Data],[Product ID]:[Unit Price]],4,FALSE)</f>
        <v>35.89</v>
      </c>
      <c r="R864" s="14">
        <f>VLOOKUP(Sales[[#This Row],[Product ID]],Products[[#Headers],[#Data]],5,FALSE)</f>
        <v>27</v>
      </c>
      <c r="S864" s="13">
        <f>Sales[[#This Row],[Quantity]]*Sales[[#This Row],[Unit Price]]</f>
        <v>1650.94</v>
      </c>
      <c r="T864" s="14">
        <f>Sales[[#This Row],[Quantity]]*Sales[[#This Row],[Unit Cost]]</f>
        <v>1242</v>
      </c>
      <c r="U864" s="13">
        <f>Sales[[#This Row],[Total Sales]]-Sales[[#This Row],[Total Cost]]</f>
        <v>408.94000000000005</v>
      </c>
    </row>
    <row r="865" spans="1:21" x14ac:dyDescent="0.25">
      <c r="A865" t="s">
        <v>873</v>
      </c>
      <c r="B865" s="2">
        <v>44290</v>
      </c>
      <c r="C865" s="2" t="str">
        <f t="shared" si="26"/>
        <v>Sunday</v>
      </c>
      <c r="D865" s="2" t="str">
        <f t="shared" si="27"/>
        <v>April</v>
      </c>
      <c r="E865" s="3">
        <v>0.57033037896725081</v>
      </c>
      <c r="F865" t="s">
        <v>2082</v>
      </c>
      <c r="G865" t="s">
        <v>2294</v>
      </c>
      <c r="H865" t="s">
        <v>1011</v>
      </c>
      <c r="I865" s="1" t="s">
        <v>2596</v>
      </c>
      <c r="J865" s="1" t="s">
        <v>2596</v>
      </c>
      <c r="K865" s="1" t="s">
        <v>2549</v>
      </c>
      <c r="L865" s="1" t="s">
        <v>1012</v>
      </c>
      <c r="M865">
        <v>13034</v>
      </c>
      <c r="N865">
        <v>81</v>
      </c>
      <c r="O865" s="1" t="str">
        <f>VLOOKUP(Sales[[#This Row],[Product ID]],Products[[#Headers],[#Data],[Product ID]:[Product Name]],2,FALSE)</f>
        <v>Acme Forged Steel Scissors with Black Enamel Handles</v>
      </c>
      <c r="P865" s="1" t="str">
        <f>VLOOKUP(Sales[[#This Row],[Product ID]],Products[[#Headers],[#Data],[Product ID]:[Category]],3,)</f>
        <v>Office Supplies</v>
      </c>
      <c r="Q865" s="13">
        <f>VLOOKUP(Sales[[#This Row],[Product ID]],Products[[#Headers],[#Data],[Product ID]:[Unit Price]],4,FALSE)</f>
        <v>44.84</v>
      </c>
      <c r="R865" s="14">
        <f>VLOOKUP(Sales[[#This Row],[Product ID]],Products[[#Headers],[#Data]],5,FALSE)</f>
        <v>38</v>
      </c>
      <c r="S865" s="13">
        <f>Sales[[#This Row],[Quantity]]*Sales[[#This Row],[Unit Price]]</f>
        <v>3632.0400000000004</v>
      </c>
      <c r="T865" s="14">
        <f>Sales[[#This Row],[Quantity]]*Sales[[#This Row],[Unit Cost]]</f>
        <v>3078</v>
      </c>
      <c r="U865" s="13">
        <f>Sales[[#This Row],[Total Sales]]-Sales[[#This Row],[Total Cost]]</f>
        <v>554.04000000000042</v>
      </c>
    </row>
    <row r="866" spans="1:21" x14ac:dyDescent="0.25">
      <c r="A866" t="s">
        <v>874</v>
      </c>
      <c r="B866" s="2">
        <v>44276</v>
      </c>
      <c r="C866" s="2" t="str">
        <f t="shared" si="26"/>
        <v>Sunday</v>
      </c>
      <c r="D866" s="2" t="str">
        <f t="shared" si="27"/>
        <v>March</v>
      </c>
      <c r="E866" s="3">
        <v>0.66310017563449863</v>
      </c>
      <c r="F866" t="s">
        <v>2079</v>
      </c>
      <c r="G866" t="s">
        <v>2291</v>
      </c>
      <c r="H866" t="s">
        <v>1010</v>
      </c>
      <c r="I866" s="1" t="s">
        <v>2559</v>
      </c>
      <c r="J866" s="1" t="s">
        <v>2559</v>
      </c>
      <c r="K866" s="1" t="s">
        <v>2549</v>
      </c>
      <c r="L866" s="1" t="s">
        <v>1012</v>
      </c>
      <c r="M866">
        <v>12510</v>
      </c>
      <c r="N866">
        <v>47</v>
      </c>
      <c r="O866" s="1" t="str">
        <f>VLOOKUP(Sales[[#This Row],[Product ID]],Products[[#Headers],[#Data],[Product ID]:[Product Name]],2,FALSE)</f>
        <v>Convenience Packs of Business Envelopes</v>
      </c>
      <c r="P866" s="1" t="str">
        <f>VLOOKUP(Sales[[#This Row],[Product ID]],Products[[#Headers],[#Data],[Product ID]:[Category]],3,)</f>
        <v>Office Supplies</v>
      </c>
      <c r="Q866" s="13">
        <f>VLOOKUP(Sales[[#This Row],[Product ID]],Products[[#Headers],[#Data],[Product ID]:[Unit Price]],4,FALSE)</f>
        <v>35.380000000000003</v>
      </c>
      <c r="R866" s="14">
        <f>VLOOKUP(Sales[[#This Row],[Product ID]],Products[[#Headers],[#Data]],5,FALSE)</f>
        <v>20</v>
      </c>
      <c r="S866" s="13">
        <f>Sales[[#This Row],[Quantity]]*Sales[[#This Row],[Unit Price]]</f>
        <v>1662.8600000000001</v>
      </c>
      <c r="T866" s="14">
        <f>Sales[[#This Row],[Quantity]]*Sales[[#This Row],[Unit Cost]]</f>
        <v>940</v>
      </c>
      <c r="U866" s="13">
        <f>Sales[[#This Row],[Total Sales]]-Sales[[#This Row],[Total Cost]]</f>
        <v>722.86000000000013</v>
      </c>
    </row>
    <row r="867" spans="1:21" x14ac:dyDescent="0.25">
      <c r="A867" t="s">
        <v>875</v>
      </c>
      <c r="B867" s="2">
        <v>44196</v>
      </c>
      <c r="C867" s="2" t="str">
        <f t="shared" si="26"/>
        <v>Thursday</v>
      </c>
      <c r="D867" s="2" t="str">
        <f t="shared" si="27"/>
        <v>December</v>
      </c>
      <c r="E867" s="3">
        <v>0.91870375368137958</v>
      </c>
      <c r="F867" t="s">
        <v>2037</v>
      </c>
      <c r="G867" t="s">
        <v>2249</v>
      </c>
      <c r="H867" t="s">
        <v>1011</v>
      </c>
      <c r="I867" s="1" t="s">
        <v>2638</v>
      </c>
      <c r="J867" s="1" t="s">
        <v>2638</v>
      </c>
      <c r="K867" s="1" t="s">
        <v>2538</v>
      </c>
      <c r="L867" s="1" t="s">
        <v>1012</v>
      </c>
      <c r="M867">
        <v>13064</v>
      </c>
      <c r="N867">
        <v>30</v>
      </c>
      <c r="O867" s="1" t="str">
        <f>VLOOKUP(Sales[[#This Row],[Product ID]],Products[[#Headers],[#Data],[Product ID]:[Product Name]],2,FALSE)</f>
        <v>Avery 483</v>
      </c>
      <c r="P867" s="1" t="str">
        <f>VLOOKUP(Sales[[#This Row],[Product ID]],Products[[#Headers],[#Data],[Product ID]:[Category]],3,)</f>
        <v>Office Supplies</v>
      </c>
      <c r="Q867" s="13">
        <f>VLOOKUP(Sales[[#This Row],[Product ID]],Products[[#Headers],[#Data],[Product ID]:[Unit Price]],4,FALSE)</f>
        <v>99.92</v>
      </c>
      <c r="R867" s="14">
        <f>VLOOKUP(Sales[[#This Row],[Product ID]],Products[[#Headers],[#Data]],5,FALSE)</f>
        <v>82</v>
      </c>
      <c r="S867" s="13">
        <f>Sales[[#This Row],[Quantity]]*Sales[[#This Row],[Unit Price]]</f>
        <v>2997.6</v>
      </c>
      <c r="T867" s="14">
        <f>Sales[[#This Row],[Quantity]]*Sales[[#This Row],[Unit Cost]]</f>
        <v>2460</v>
      </c>
      <c r="U867" s="13">
        <f>Sales[[#This Row],[Total Sales]]-Sales[[#This Row],[Total Cost]]</f>
        <v>537.59999999999991</v>
      </c>
    </row>
    <row r="868" spans="1:21" x14ac:dyDescent="0.25">
      <c r="A868" t="s">
        <v>876</v>
      </c>
      <c r="B868" s="2">
        <v>44283</v>
      </c>
      <c r="C868" s="2" t="str">
        <f t="shared" si="26"/>
        <v>Sunday</v>
      </c>
      <c r="D868" s="2" t="str">
        <f t="shared" si="27"/>
        <v>March</v>
      </c>
      <c r="E868" s="3">
        <v>0.56679132327918469</v>
      </c>
      <c r="F868" t="s">
        <v>2074</v>
      </c>
      <c r="G868" t="s">
        <v>2286</v>
      </c>
      <c r="H868" t="s">
        <v>1010</v>
      </c>
      <c r="I868" s="1" t="s">
        <v>2639</v>
      </c>
      <c r="J868" s="1" t="s">
        <v>2639</v>
      </c>
      <c r="K868" s="1" t="s">
        <v>2538</v>
      </c>
      <c r="L868" s="1" t="s">
        <v>1013</v>
      </c>
      <c r="M868">
        <v>12804</v>
      </c>
      <c r="N868">
        <v>43</v>
      </c>
      <c r="O868" s="1" t="str">
        <f>VLOOKUP(Sales[[#This Row],[Product ID]],Products[[#Headers],[#Data],[Product ID]:[Product Name]],2,FALSE)</f>
        <v>O'Sullivan Living Dimensions 2-Shelf Bookcases</v>
      </c>
      <c r="P868" s="1" t="str">
        <f>VLOOKUP(Sales[[#This Row],[Product ID]],Products[[#Headers],[#Data],[Product ID]:[Category]],3,)</f>
        <v>Furniture</v>
      </c>
      <c r="Q868" s="13">
        <f>VLOOKUP(Sales[[#This Row],[Product ID]],Products[[#Headers],[#Data],[Product ID]:[Unit Price]],4,FALSE)</f>
        <v>56.04</v>
      </c>
      <c r="R868" s="14">
        <f>VLOOKUP(Sales[[#This Row],[Product ID]],Products[[#Headers],[#Data]],5,FALSE)</f>
        <v>49</v>
      </c>
      <c r="S868" s="13">
        <f>Sales[[#This Row],[Quantity]]*Sales[[#This Row],[Unit Price]]</f>
        <v>2409.7199999999998</v>
      </c>
      <c r="T868" s="14">
        <f>Sales[[#This Row],[Quantity]]*Sales[[#This Row],[Unit Cost]]</f>
        <v>2107</v>
      </c>
      <c r="U868" s="13">
        <f>Sales[[#This Row],[Total Sales]]-Sales[[#This Row],[Total Cost]]</f>
        <v>302.7199999999998</v>
      </c>
    </row>
    <row r="869" spans="1:21" x14ac:dyDescent="0.25">
      <c r="A869" t="s">
        <v>877</v>
      </c>
      <c r="B869" s="2">
        <v>44074</v>
      </c>
      <c r="C869" s="2" t="str">
        <f t="shared" si="26"/>
        <v>Monday</v>
      </c>
      <c r="D869" s="2" t="str">
        <f t="shared" si="27"/>
        <v>August</v>
      </c>
      <c r="E869" s="3">
        <v>0.18025099048274551</v>
      </c>
      <c r="F869" t="s">
        <v>2095</v>
      </c>
      <c r="G869" t="s">
        <v>2307</v>
      </c>
      <c r="H869" t="s">
        <v>1011</v>
      </c>
      <c r="I869" s="1" t="s">
        <v>2546</v>
      </c>
      <c r="J869" s="1" t="s">
        <v>2546</v>
      </c>
      <c r="K869" s="1" t="s">
        <v>2538</v>
      </c>
      <c r="L869" s="1" t="s">
        <v>1013</v>
      </c>
      <c r="M869">
        <v>12145</v>
      </c>
      <c r="N869">
        <v>24</v>
      </c>
      <c r="O869" s="1" t="str">
        <f>VLOOKUP(Sales[[#This Row],[Product ID]],Products[[#Headers],[#Data],[Product ID]:[Product Name]],2,FALSE)</f>
        <v>Acycpex</v>
      </c>
      <c r="P869" s="1" t="str">
        <f>VLOOKUP(Sales[[#This Row],[Product ID]],Products[[#Headers],[#Data],[Product ID]:[Category]],3,)</f>
        <v>Mood Stabilizers</v>
      </c>
      <c r="Q869" s="13">
        <f>VLOOKUP(Sales[[#This Row],[Product ID]],Products[[#Headers],[#Data],[Product ID]:[Unit Price]],4,FALSE)</f>
        <v>25.51</v>
      </c>
      <c r="R869" s="14">
        <f>VLOOKUP(Sales[[#This Row],[Product ID]],Products[[#Headers],[#Data]],5,FALSE)</f>
        <v>6</v>
      </c>
      <c r="S869" s="13">
        <f>Sales[[#This Row],[Quantity]]*Sales[[#This Row],[Unit Price]]</f>
        <v>612.24</v>
      </c>
      <c r="T869" s="14">
        <f>Sales[[#This Row],[Quantity]]*Sales[[#This Row],[Unit Cost]]</f>
        <v>144</v>
      </c>
      <c r="U869" s="13">
        <f>Sales[[#This Row],[Total Sales]]-Sales[[#This Row],[Total Cost]]</f>
        <v>468.24</v>
      </c>
    </row>
    <row r="870" spans="1:21" x14ac:dyDescent="0.25">
      <c r="A870" t="s">
        <v>878</v>
      </c>
      <c r="B870" s="2">
        <v>44173</v>
      </c>
      <c r="C870" s="2" t="str">
        <f t="shared" si="26"/>
        <v>Tuesday</v>
      </c>
      <c r="D870" s="2" t="str">
        <f t="shared" si="27"/>
        <v>December</v>
      </c>
      <c r="E870" s="3">
        <v>0.23288753059238754</v>
      </c>
      <c r="F870" t="s">
        <v>2084</v>
      </c>
      <c r="G870" t="s">
        <v>2296</v>
      </c>
      <c r="H870" t="s">
        <v>1011</v>
      </c>
      <c r="I870" s="1" t="s">
        <v>2640</v>
      </c>
      <c r="J870" s="1" t="s">
        <v>2640</v>
      </c>
      <c r="K870" s="1" t="s">
        <v>2538</v>
      </c>
      <c r="L870" s="1" t="s">
        <v>1013</v>
      </c>
      <c r="M870">
        <v>12922</v>
      </c>
      <c r="N870">
        <v>59</v>
      </c>
      <c r="O870" s="1" t="str">
        <f>VLOOKUP(Sales[[#This Row],[Product ID]],Products[[#Headers],[#Data],[Product ID]:[Product Name]],2,FALSE)</f>
        <v>Xerox 1993</v>
      </c>
      <c r="P870" s="1" t="str">
        <f>VLOOKUP(Sales[[#This Row],[Product ID]],Products[[#Headers],[#Data],[Product ID]:[Category]],3,)</f>
        <v>Office Supplies</v>
      </c>
      <c r="Q870" s="13">
        <f>VLOOKUP(Sales[[#This Row],[Product ID]],Products[[#Headers],[#Data],[Product ID]:[Unit Price]],4,FALSE)</f>
        <v>60.47</v>
      </c>
      <c r="R870" s="14">
        <f>VLOOKUP(Sales[[#This Row],[Product ID]],Products[[#Headers],[#Data]],5,FALSE)</f>
        <v>54</v>
      </c>
      <c r="S870" s="13">
        <f>Sales[[#This Row],[Quantity]]*Sales[[#This Row],[Unit Price]]</f>
        <v>3567.73</v>
      </c>
      <c r="T870" s="14">
        <f>Sales[[#This Row],[Quantity]]*Sales[[#This Row],[Unit Cost]]</f>
        <v>3186</v>
      </c>
      <c r="U870" s="13">
        <f>Sales[[#This Row],[Total Sales]]-Sales[[#This Row],[Total Cost]]</f>
        <v>381.73</v>
      </c>
    </row>
    <row r="871" spans="1:21" x14ac:dyDescent="0.25">
      <c r="A871" t="s">
        <v>879</v>
      </c>
      <c r="B871" s="2">
        <v>44023</v>
      </c>
      <c r="C871" s="2" t="str">
        <f t="shared" si="26"/>
        <v>Saturday</v>
      </c>
      <c r="D871" s="2" t="str">
        <f t="shared" si="27"/>
        <v>July</v>
      </c>
      <c r="E871" s="3">
        <v>0.87133156288281266</v>
      </c>
      <c r="F871" t="s">
        <v>2102</v>
      </c>
      <c r="G871" t="s">
        <v>2314</v>
      </c>
      <c r="H871" t="s">
        <v>1011</v>
      </c>
      <c r="I871" s="1" t="s">
        <v>2546</v>
      </c>
      <c r="J871" s="1" t="s">
        <v>2546</v>
      </c>
      <c r="K871" s="1" t="s">
        <v>2538</v>
      </c>
      <c r="L871" s="1" t="s">
        <v>1013</v>
      </c>
      <c r="M871">
        <v>12892</v>
      </c>
      <c r="N871">
        <v>48</v>
      </c>
      <c r="O871" s="1" t="str">
        <f>VLOOKUP(Sales[[#This Row],[Product ID]],Products[[#Headers],[#Data],[Product ID]:[Product Name]],2,FALSE)</f>
        <v>Hot File 7-Pocket, Floor Stand</v>
      </c>
      <c r="P871" s="1" t="str">
        <f>VLOOKUP(Sales[[#This Row],[Product ID]],Products[[#Headers],[#Data],[Product ID]:[Category]],3,)</f>
        <v>Office Supplies</v>
      </c>
      <c r="Q871" s="13">
        <f>VLOOKUP(Sales[[#This Row],[Product ID]],Products[[#Headers],[#Data],[Product ID]:[Unit Price]],4,FALSE)</f>
        <v>18.850000000000001</v>
      </c>
      <c r="R871" s="14">
        <f>VLOOKUP(Sales[[#This Row],[Product ID]],Products[[#Headers],[#Data]],5,FALSE)</f>
        <v>7</v>
      </c>
      <c r="S871" s="13">
        <f>Sales[[#This Row],[Quantity]]*Sales[[#This Row],[Unit Price]]</f>
        <v>904.80000000000007</v>
      </c>
      <c r="T871" s="14">
        <f>Sales[[#This Row],[Quantity]]*Sales[[#This Row],[Unit Cost]]</f>
        <v>336</v>
      </c>
      <c r="U871" s="13">
        <f>Sales[[#This Row],[Total Sales]]-Sales[[#This Row],[Total Cost]]</f>
        <v>568.80000000000007</v>
      </c>
    </row>
    <row r="872" spans="1:21" x14ac:dyDescent="0.25">
      <c r="A872" t="s">
        <v>880</v>
      </c>
      <c r="B872" s="2">
        <v>44332</v>
      </c>
      <c r="C872" s="2" t="str">
        <f t="shared" si="26"/>
        <v>Sunday</v>
      </c>
      <c r="D872" s="2" t="str">
        <f t="shared" si="27"/>
        <v>May</v>
      </c>
      <c r="E872" s="3">
        <v>0.84248834415077767</v>
      </c>
      <c r="F872" t="s">
        <v>2073</v>
      </c>
      <c r="G872" t="s">
        <v>2285</v>
      </c>
      <c r="H872" t="s">
        <v>1010</v>
      </c>
      <c r="I872" s="1" t="s">
        <v>2641</v>
      </c>
      <c r="J872" s="1" t="s">
        <v>2641</v>
      </c>
      <c r="K872" s="1" t="s">
        <v>2549</v>
      </c>
      <c r="L872" s="1" t="s">
        <v>1012</v>
      </c>
      <c r="M872">
        <v>12352</v>
      </c>
      <c r="N872">
        <v>27</v>
      </c>
      <c r="O872" s="1" t="str">
        <f>VLOOKUP(Sales[[#This Row],[Product ID]],Products[[#Headers],[#Data],[Product ID]:[Product Name]],2,FALSE)</f>
        <v>Tiaracil</v>
      </c>
      <c r="P872" s="1" t="str">
        <f>VLOOKUP(Sales[[#This Row],[Product ID]],Products[[#Headers],[#Data],[Product ID]:[Category]],3,)</f>
        <v>Antipiretics</v>
      </c>
      <c r="Q872" s="13">
        <f>VLOOKUP(Sales[[#This Row],[Product ID]],Products[[#Headers],[#Data],[Product ID]:[Unit Price]],4,FALSE)</f>
        <v>94.87</v>
      </c>
      <c r="R872" s="14">
        <f>VLOOKUP(Sales[[#This Row],[Product ID]],Products[[#Headers],[#Data]],5,FALSE)</f>
        <v>81</v>
      </c>
      <c r="S872" s="13">
        <f>Sales[[#This Row],[Quantity]]*Sales[[#This Row],[Unit Price]]</f>
        <v>2561.4900000000002</v>
      </c>
      <c r="T872" s="14">
        <f>Sales[[#This Row],[Quantity]]*Sales[[#This Row],[Unit Cost]]</f>
        <v>2187</v>
      </c>
      <c r="U872" s="13">
        <f>Sales[[#This Row],[Total Sales]]-Sales[[#This Row],[Total Cost]]</f>
        <v>374.49000000000024</v>
      </c>
    </row>
    <row r="873" spans="1:21" x14ac:dyDescent="0.25">
      <c r="A873" t="s">
        <v>881</v>
      </c>
      <c r="B873" s="2">
        <v>44016</v>
      </c>
      <c r="C873" s="2" t="str">
        <f t="shared" si="26"/>
        <v>Saturday</v>
      </c>
      <c r="D873" s="2" t="str">
        <f t="shared" si="27"/>
        <v>July</v>
      </c>
      <c r="E873" s="3">
        <v>3.0334833373092618E-2</v>
      </c>
      <c r="F873" t="s">
        <v>2057</v>
      </c>
      <c r="G873" t="s">
        <v>2269</v>
      </c>
      <c r="H873" t="s">
        <v>1011</v>
      </c>
      <c r="I873" s="1" t="s">
        <v>2595</v>
      </c>
      <c r="J873" s="1" t="s">
        <v>2595</v>
      </c>
      <c r="K873" s="1" t="s">
        <v>2549</v>
      </c>
      <c r="L873" s="1" t="s">
        <v>1012</v>
      </c>
      <c r="M873">
        <v>12321</v>
      </c>
      <c r="N873">
        <v>27</v>
      </c>
      <c r="O873" s="1" t="str">
        <f>VLOOKUP(Sales[[#This Row],[Product ID]],Products[[#Headers],[#Data],[Product ID]:[Product Name]],2,FALSE)</f>
        <v>Relenstrel Exurabine</v>
      </c>
      <c r="P873" s="1" t="str">
        <f>VLOOKUP(Sales[[#This Row],[Product ID]],Products[[#Headers],[#Data],[Product ID]:[Category]],3,)</f>
        <v>Antibiotics</v>
      </c>
      <c r="Q873" s="13">
        <f>VLOOKUP(Sales[[#This Row],[Product ID]],Products[[#Headers],[#Data],[Product ID]:[Unit Price]],4,FALSE)</f>
        <v>46.47</v>
      </c>
      <c r="R873" s="14">
        <f>VLOOKUP(Sales[[#This Row],[Product ID]],Products[[#Headers],[#Data]],5,FALSE)</f>
        <v>26</v>
      </c>
      <c r="S873" s="13">
        <f>Sales[[#This Row],[Quantity]]*Sales[[#This Row],[Unit Price]]</f>
        <v>1254.69</v>
      </c>
      <c r="T873" s="14">
        <f>Sales[[#This Row],[Quantity]]*Sales[[#This Row],[Unit Cost]]</f>
        <v>702</v>
      </c>
      <c r="U873" s="13">
        <f>Sales[[#This Row],[Total Sales]]-Sales[[#This Row],[Total Cost]]</f>
        <v>552.69000000000005</v>
      </c>
    </row>
    <row r="874" spans="1:21" x14ac:dyDescent="0.25">
      <c r="A874" t="s">
        <v>882</v>
      </c>
      <c r="B874" s="2">
        <v>44300</v>
      </c>
      <c r="C874" s="2" t="str">
        <f t="shared" si="26"/>
        <v>Wednesday</v>
      </c>
      <c r="D874" s="2" t="str">
        <f t="shared" si="27"/>
        <v>April</v>
      </c>
      <c r="E874" s="3">
        <v>0.45652048331632022</v>
      </c>
      <c r="F874" t="s">
        <v>2174</v>
      </c>
      <c r="G874" t="s">
        <v>2386</v>
      </c>
      <c r="H874" t="s">
        <v>1011</v>
      </c>
      <c r="I874" s="1" t="s">
        <v>2642</v>
      </c>
      <c r="J874" s="1" t="s">
        <v>2642</v>
      </c>
      <c r="K874" s="1" t="s">
        <v>2549</v>
      </c>
      <c r="L874" s="1" t="s">
        <v>1012</v>
      </c>
      <c r="M874">
        <v>12451</v>
      </c>
      <c r="N874">
        <v>74</v>
      </c>
      <c r="O874" s="1" t="str">
        <f>VLOOKUP(Sales[[#This Row],[Product ID]],Products[[#Headers],[#Data],[Product ID]:[Product Name]],2,FALSE)</f>
        <v>1.7 Cubic Foot Compact "Cube" Office Refrigerators</v>
      </c>
      <c r="P874" s="1" t="str">
        <f>VLOOKUP(Sales[[#This Row],[Product ID]],Products[[#Headers],[#Data],[Product ID]:[Category]],3,)</f>
        <v>Office Supplies</v>
      </c>
      <c r="Q874" s="13">
        <f>VLOOKUP(Sales[[#This Row],[Product ID]],Products[[#Headers],[#Data],[Product ID]:[Unit Price]],4,FALSE)</f>
        <v>74.790000000000006</v>
      </c>
      <c r="R874" s="14">
        <f>VLOOKUP(Sales[[#This Row],[Product ID]],Products[[#Headers],[#Data]],5,FALSE)</f>
        <v>51</v>
      </c>
      <c r="S874" s="13">
        <f>Sales[[#This Row],[Quantity]]*Sales[[#This Row],[Unit Price]]</f>
        <v>5534.46</v>
      </c>
      <c r="T874" s="14">
        <f>Sales[[#This Row],[Quantity]]*Sales[[#This Row],[Unit Cost]]</f>
        <v>3774</v>
      </c>
      <c r="U874" s="13">
        <f>Sales[[#This Row],[Total Sales]]-Sales[[#This Row],[Total Cost]]</f>
        <v>1760.46</v>
      </c>
    </row>
    <row r="875" spans="1:21" x14ac:dyDescent="0.25">
      <c r="A875" t="s">
        <v>883</v>
      </c>
      <c r="B875" s="2">
        <v>44255</v>
      </c>
      <c r="C875" s="2" t="str">
        <f t="shared" si="26"/>
        <v>Sunday</v>
      </c>
      <c r="D875" s="2" t="str">
        <f t="shared" si="27"/>
        <v>February</v>
      </c>
      <c r="E875" s="3">
        <v>1.4522037203725024E-2</v>
      </c>
      <c r="F875" t="s">
        <v>2183</v>
      </c>
      <c r="G875" t="s">
        <v>2395</v>
      </c>
      <c r="H875" t="s">
        <v>1010</v>
      </c>
      <c r="I875" s="1" t="s">
        <v>2643</v>
      </c>
      <c r="J875" s="1" t="s">
        <v>2643</v>
      </c>
      <c r="K875" s="1" t="s">
        <v>2549</v>
      </c>
      <c r="L875" s="1" t="s">
        <v>1012</v>
      </c>
      <c r="M875">
        <v>12910</v>
      </c>
      <c r="N875">
        <v>28</v>
      </c>
      <c r="O875" s="1" t="str">
        <f>VLOOKUP(Sales[[#This Row],[Product ID]],Products[[#Headers],[#Data],[Product ID]:[Product Name]],2,FALSE)</f>
        <v>Acco Pressboard Covers with Storage Hooks, 9 1/2" x 11", Executive Red</v>
      </c>
      <c r="P875" s="1" t="str">
        <f>VLOOKUP(Sales[[#This Row],[Product ID]],Products[[#Headers],[#Data],[Product ID]:[Category]],3,)</f>
        <v>Office Supplies</v>
      </c>
      <c r="Q875" s="13">
        <f>VLOOKUP(Sales[[#This Row],[Product ID]],Products[[#Headers],[#Data],[Product ID]:[Unit Price]],4,FALSE)</f>
        <v>65.31</v>
      </c>
      <c r="R875" s="14">
        <f>VLOOKUP(Sales[[#This Row],[Product ID]],Products[[#Headers],[#Data]],5,FALSE)</f>
        <v>59</v>
      </c>
      <c r="S875" s="13">
        <f>Sales[[#This Row],[Quantity]]*Sales[[#This Row],[Unit Price]]</f>
        <v>1828.68</v>
      </c>
      <c r="T875" s="14">
        <f>Sales[[#This Row],[Quantity]]*Sales[[#This Row],[Unit Cost]]</f>
        <v>1652</v>
      </c>
      <c r="U875" s="13">
        <f>Sales[[#This Row],[Total Sales]]-Sales[[#This Row],[Total Cost]]</f>
        <v>176.68000000000006</v>
      </c>
    </row>
    <row r="876" spans="1:21" x14ac:dyDescent="0.25">
      <c r="A876" t="s">
        <v>884</v>
      </c>
      <c r="B876" s="2">
        <v>44008</v>
      </c>
      <c r="C876" s="2" t="str">
        <f t="shared" si="26"/>
        <v>Friday</v>
      </c>
      <c r="D876" s="2" t="str">
        <f t="shared" si="27"/>
        <v>June</v>
      </c>
      <c r="E876" s="3">
        <v>0.61930471986585234</v>
      </c>
      <c r="F876" t="s">
        <v>2130</v>
      </c>
      <c r="G876" t="s">
        <v>2342</v>
      </c>
      <c r="H876" t="s">
        <v>1010</v>
      </c>
      <c r="I876" s="1" t="s">
        <v>2615</v>
      </c>
      <c r="J876" s="1" t="s">
        <v>2615</v>
      </c>
      <c r="K876" s="1" t="s">
        <v>2549</v>
      </c>
      <c r="L876" s="1" t="s">
        <v>1012</v>
      </c>
      <c r="M876">
        <v>12313</v>
      </c>
      <c r="N876">
        <v>95</v>
      </c>
      <c r="O876" s="1" t="str">
        <f>VLOOKUP(Sales[[#This Row],[Product ID]],Products[[#Headers],[#Data],[Product ID]:[Product Name]],2,FALSE)</f>
        <v>Pulmodiol Adalaxime</v>
      </c>
      <c r="P876" s="1" t="str">
        <f>VLOOKUP(Sales[[#This Row],[Product ID]],Products[[#Headers],[#Data],[Product ID]:[Category]],3,)</f>
        <v>Analgesics</v>
      </c>
      <c r="Q876" s="13">
        <f>VLOOKUP(Sales[[#This Row],[Product ID]],Products[[#Headers],[#Data],[Product ID]:[Unit Price]],4,FALSE)</f>
        <v>86.8</v>
      </c>
      <c r="R876" s="14">
        <f>VLOOKUP(Sales[[#This Row],[Product ID]],Products[[#Headers],[#Data]],5,FALSE)</f>
        <v>63</v>
      </c>
      <c r="S876" s="13">
        <f>Sales[[#This Row],[Quantity]]*Sales[[#This Row],[Unit Price]]</f>
        <v>8246</v>
      </c>
      <c r="T876" s="14">
        <f>Sales[[#This Row],[Quantity]]*Sales[[#This Row],[Unit Cost]]</f>
        <v>5985</v>
      </c>
      <c r="U876" s="13">
        <f>Sales[[#This Row],[Total Sales]]-Sales[[#This Row],[Total Cost]]</f>
        <v>2261</v>
      </c>
    </row>
    <row r="877" spans="1:21" x14ac:dyDescent="0.25">
      <c r="A877" t="s">
        <v>885</v>
      </c>
      <c r="B877" s="2">
        <v>44232</v>
      </c>
      <c r="C877" s="2" t="str">
        <f t="shared" si="26"/>
        <v>Friday</v>
      </c>
      <c r="D877" s="2" t="str">
        <f t="shared" si="27"/>
        <v>February</v>
      </c>
      <c r="E877" s="3">
        <v>0.65591206572298455</v>
      </c>
      <c r="F877" t="s">
        <v>2054</v>
      </c>
      <c r="G877" t="s">
        <v>2266</v>
      </c>
      <c r="H877" t="s">
        <v>1010</v>
      </c>
      <c r="I877" s="1" t="s">
        <v>2644</v>
      </c>
      <c r="J877" s="1" t="s">
        <v>2644</v>
      </c>
      <c r="K877" s="1" t="s">
        <v>2549</v>
      </c>
      <c r="L877" s="1" t="s">
        <v>1012</v>
      </c>
      <c r="M877">
        <v>12338</v>
      </c>
      <c r="N877">
        <v>76</v>
      </c>
      <c r="O877" s="1" t="str">
        <f>VLOOKUP(Sales[[#This Row],[Product ID]],Products[[#Headers],[#Data],[Product ID]:[Product Name]],2,FALSE)</f>
        <v>Symbiroban</v>
      </c>
      <c r="P877" s="1" t="str">
        <f>VLOOKUP(Sales[[#This Row],[Product ID]],Products[[#Headers],[#Data],[Product ID]:[Category]],3,)</f>
        <v>Antibiotics</v>
      </c>
      <c r="Q877" s="13">
        <f>VLOOKUP(Sales[[#This Row],[Product ID]],Products[[#Headers],[#Data],[Product ID]:[Unit Price]],4,FALSE)</f>
        <v>17.77</v>
      </c>
      <c r="R877" s="14">
        <f>VLOOKUP(Sales[[#This Row],[Product ID]],Products[[#Headers],[#Data]],5,FALSE)</f>
        <v>9</v>
      </c>
      <c r="S877" s="13">
        <f>Sales[[#This Row],[Quantity]]*Sales[[#This Row],[Unit Price]]</f>
        <v>1350.52</v>
      </c>
      <c r="T877" s="14">
        <f>Sales[[#This Row],[Quantity]]*Sales[[#This Row],[Unit Cost]]</f>
        <v>684</v>
      </c>
      <c r="U877" s="13">
        <f>Sales[[#This Row],[Total Sales]]-Sales[[#This Row],[Total Cost]]</f>
        <v>666.52</v>
      </c>
    </row>
    <row r="878" spans="1:21" x14ac:dyDescent="0.25">
      <c r="A878" t="s">
        <v>886</v>
      </c>
      <c r="B878" s="2">
        <v>44199</v>
      </c>
      <c r="C878" s="2" t="str">
        <f t="shared" si="26"/>
        <v>Sunday</v>
      </c>
      <c r="D878" s="2" t="str">
        <f t="shared" si="27"/>
        <v>January</v>
      </c>
      <c r="E878" s="3">
        <v>0.72526822636074073</v>
      </c>
      <c r="F878" t="s">
        <v>2053</v>
      </c>
      <c r="G878" t="s">
        <v>2265</v>
      </c>
      <c r="H878" t="s">
        <v>1011</v>
      </c>
      <c r="I878" s="1" t="s">
        <v>2559</v>
      </c>
      <c r="J878" s="1" t="s">
        <v>2559</v>
      </c>
      <c r="K878" s="1" t="s">
        <v>2549</v>
      </c>
      <c r="L878" s="1" t="s">
        <v>1013</v>
      </c>
      <c r="M878">
        <v>12302</v>
      </c>
      <c r="N878">
        <v>100</v>
      </c>
      <c r="O878" s="1" t="str">
        <f>VLOOKUP(Sales[[#This Row],[Product ID]],Products[[#Headers],[#Data],[Product ID]:[Product Name]],2,FALSE)</f>
        <v>Pazofenac</v>
      </c>
      <c r="P878" s="1" t="str">
        <f>VLOOKUP(Sales[[#This Row],[Product ID]],Products[[#Headers],[#Data],[Product ID]:[Category]],3,)</f>
        <v>Mood Stabilizers</v>
      </c>
      <c r="Q878" s="13">
        <f>VLOOKUP(Sales[[#This Row],[Product ID]],Products[[#Headers],[#Data],[Product ID]:[Unit Price]],4,FALSE)</f>
        <v>51.28</v>
      </c>
      <c r="R878" s="14">
        <f>VLOOKUP(Sales[[#This Row],[Product ID]],Products[[#Headers],[#Data]],5,FALSE)</f>
        <v>25</v>
      </c>
      <c r="S878" s="13">
        <f>Sales[[#This Row],[Quantity]]*Sales[[#This Row],[Unit Price]]</f>
        <v>5128</v>
      </c>
      <c r="T878" s="14">
        <f>Sales[[#This Row],[Quantity]]*Sales[[#This Row],[Unit Cost]]</f>
        <v>2500</v>
      </c>
      <c r="U878" s="13">
        <f>Sales[[#This Row],[Total Sales]]-Sales[[#This Row],[Total Cost]]</f>
        <v>2628</v>
      </c>
    </row>
    <row r="879" spans="1:21" x14ac:dyDescent="0.25">
      <c r="A879" t="s">
        <v>887</v>
      </c>
      <c r="B879" s="2">
        <v>44220</v>
      </c>
      <c r="C879" s="2" t="str">
        <f t="shared" si="26"/>
        <v>Sunday</v>
      </c>
      <c r="D879" s="2" t="str">
        <f t="shared" si="27"/>
        <v>January</v>
      </c>
      <c r="E879" s="3">
        <v>0.66595844264357651</v>
      </c>
      <c r="F879" t="s">
        <v>2032</v>
      </c>
      <c r="G879" t="s">
        <v>2244</v>
      </c>
      <c r="H879" t="s">
        <v>1011</v>
      </c>
      <c r="I879" s="1" t="s">
        <v>2645</v>
      </c>
      <c r="J879" s="1" t="s">
        <v>2645</v>
      </c>
      <c r="K879" s="1" t="s">
        <v>2549</v>
      </c>
      <c r="L879" s="1" t="s">
        <v>1013</v>
      </c>
      <c r="M879">
        <v>12810</v>
      </c>
      <c r="N879">
        <v>54</v>
      </c>
      <c r="O879" s="1" t="str">
        <f>VLOOKUP(Sales[[#This Row],[Product ID]],Products[[#Headers],[#Data],[Product ID]:[Product Name]],2,FALSE)</f>
        <v>Colored Envelopes</v>
      </c>
      <c r="P879" s="1" t="str">
        <f>VLOOKUP(Sales[[#This Row],[Product ID]],Products[[#Headers],[#Data],[Product ID]:[Category]],3,)</f>
        <v>Office Supplies</v>
      </c>
      <c r="Q879" s="13">
        <f>VLOOKUP(Sales[[#This Row],[Product ID]],Products[[#Headers],[#Data],[Product ID]:[Unit Price]],4,FALSE)</f>
        <v>64.08</v>
      </c>
      <c r="R879" s="14">
        <f>VLOOKUP(Sales[[#This Row],[Product ID]],Products[[#Headers],[#Data]],5,FALSE)</f>
        <v>58</v>
      </c>
      <c r="S879" s="13">
        <f>Sales[[#This Row],[Quantity]]*Sales[[#This Row],[Unit Price]]</f>
        <v>3460.3199999999997</v>
      </c>
      <c r="T879" s="14">
        <f>Sales[[#This Row],[Quantity]]*Sales[[#This Row],[Unit Cost]]</f>
        <v>3132</v>
      </c>
      <c r="U879" s="13">
        <f>Sales[[#This Row],[Total Sales]]-Sales[[#This Row],[Total Cost]]</f>
        <v>328.31999999999971</v>
      </c>
    </row>
    <row r="880" spans="1:21" x14ac:dyDescent="0.25">
      <c r="A880" t="s">
        <v>888</v>
      </c>
      <c r="B880" s="2">
        <v>44280</v>
      </c>
      <c r="C880" s="2" t="str">
        <f t="shared" si="26"/>
        <v>Thursday</v>
      </c>
      <c r="D880" s="2" t="str">
        <f t="shared" si="27"/>
        <v>March</v>
      </c>
      <c r="E880" s="3">
        <v>0.32723215781001358</v>
      </c>
      <c r="F880" t="s">
        <v>2207</v>
      </c>
      <c r="G880" t="s">
        <v>2419</v>
      </c>
      <c r="H880" t="s">
        <v>1010</v>
      </c>
      <c r="I880" s="1" t="s">
        <v>2646</v>
      </c>
      <c r="J880" s="1" t="s">
        <v>2646</v>
      </c>
      <c r="K880" s="1" t="s">
        <v>2549</v>
      </c>
      <c r="L880" s="1" t="s">
        <v>1012</v>
      </c>
      <c r="M880">
        <v>12765</v>
      </c>
      <c r="N880">
        <v>83</v>
      </c>
      <c r="O880" s="1" t="str">
        <f>VLOOKUP(Sales[[#This Row],[Product ID]],Products[[#Headers],[#Data],[Product ID]:[Product Name]],2,FALSE)</f>
        <v>Aluminum Document Frame</v>
      </c>
      <c r="P880" s="1" t="str">
        <f>VLOOKUP(Sales[[#This Row],[Product ID]],Products[[#Headers],[#Data],[Product ID]:[Category]],3,)</f>
        <v>Furniture</v>
      </c>
      <c r="Q880" s="13">
        <f>VLOOKUP(Sales[[#This Row],[Product ID]],Products[[#Headers],[#Data],[Product ID]:[Unit Price]],4,FALSE)</f>
        <v>78.31</v>
      </c>
      <c r="R880" s="14">
        <f>VLOOKUP(Sales[[#This Row],[Product ID]],Products[[#Headers],[#Data]],5,FALSE)</f>
        <v>53</v>
      </c>
      <c r="S880" s="13">
        <f>Sales[[#This Row],[Quantity]]*Sales[[#This Row],[Unit Price]]</f>
        <v>6499.7300000000005</v>
      </c>
      <c r="T880" s="14">
        <f>Sales[[#This Row],[Quantity]]*Sales[[#This Row],[Unit Cost]]</f>
        <v>4399</v>
      </c>
      <c r="U880" s="13">
        <f>Sales[[#This Row],[Total Sales]]-Sales[[#This Row],[Total Cost]]</f>
        <v>2100.7300000000005</v>
      </c>
    </row>
    <row r="881" spans="1:21" x14ac:dyDescent="0.25">
      <c r="A881" t="s">
        <v>889</v>
      </c>
      <c r="B881" s="2">
        <v>44148</v>
      </c>
      <c r="C881" s="2" t="str">
        <f t="shared" si="26"/>
        <v>Friday</v>
      </c>
      <c r="D881" s="2" t="str">
        <f t="shared" si="27"/>
        <v>November</v>
      </c>
      <c r="E881" s="3">
        <v>0.19419695083989585</v>
      </c>
      <c r="F881" t="s">
        <v>2157</v>
      </c>
      <c r="G881" t="s">
        <v>2369</v>
      </c>
      <c r="H881" t="s">
        <v>1011</v>
      </c>
      <c r="I881" s="1" t="s">
        <v>2647</v>
      </c>
      <c r="J881" s="1" t="s">
        <v>2647</v>
      </c>
      <c r="K881" s="1" t="s">
        <v>2549</v>
      </c>
      <c r="L881" s="1" t="s">
        <v>1012</v>
      </c>
      <c r="M881">
        <v>12673</v>
      </c>
      <c r="N881">
        <v>36</v>
      </c>
      <c r="O881" s="1" t="str">
        <f>VLOOKUP(Sales[[#This Row],[Product ID]],Products[[#Headers],[#Data],[Product ID]:[Product Name]],2,FALSE)</f>
        <v>Hon 2090 “Pillow Soft” Series Mid Back Swivel/Tilt Chairs</v>
      </c>
      <c r="P881" s="1" t="str">
        <f>VLOOKUP(Sales[[#This Row],[Product ID]],Products[[#Headers],[#Data],[Product ID]:[Category]],3,)</f>
        <v>Furniture</v>
      </c>
      <c r="Q881" s="13">
        <f>VLOOKUP(Sales[[#This Row],[Product ID]],Products[[#Headers],[#Data],[Product ID]:[Unit Price]],4,FALSE)</f>
        <v>87.48</v>
      </c>
      <c r="R881" s="14">
        <f>VLOOKUP(Sales[[#This Row],[Product ID]],Products[[#Headers],[#Data]],5,FALSE)</f>
        <v>61</v>
      </c>
      <c r="S881" s="13">
        <f>Sales[[#This Row],[Quantity]]*Sales[[#This Row],[Unit Price]]</f>
        <v>3149.28</v>
      </c>
      <c r="T881" s="14">
        <f>Sales[[#This Row],[Quantity]]*Sales[[#This Row],[Unit Cost]]</f>
        <v>2196</v>
      </c>
      <c r="U881" s="13">
        <f>Sales[[#This Row],[Total Sales]]-Sales[[#This Row],[Total Cost]]</f>
        <v>953.2800000000002</v>
      </c>
    </row>
    <row r="882" spans="1:21" x14ac:dyDescent="0.25">
      <c r="A882" t="s">
        <v>890</v>
      </c>
      <c r="B882" s="2">
        <v>44160</v>
      </c>
      <c r="C882" s="2" t="str">
        <f t="shared" si="26"/>
        <v>Wednesday</v>
      </c>
      <c r="D882" s="2" t="str">
        <f t="shared" si="27"/>
        <v>November</v>
      </c>
      <c r="E882" s="3">
        <v>0.72624374243631551</v>
      </c>
      <c r="F882" t="s">
        <v>2182</v>
      </c>
      <c r="G882" t="s">
        <v>2394</v>
      </c>
      <c r="H882" t="s">
        <v>1011</v>
      </c>
      <c r="I882" s="1" t="s">
        <v>2648</v>
      </c>
      <c r="J882" s="1" t="s">
        <v>2648</v>
      </c>
      <c r="K882" s="1" t="s">
        <v>2549</v>
      </c>
      <c r="L882" s="1" t="s">
        <v>1012</v>
      </c>
      <c r="M882">
        <v>12233</v>
      </c>
      <c r="N882">
        <v>14</v>
      </c>
      <c r="O882" s="1" t="str">
        <f>VLOOKUP(Sales[[#This Row],[Product ID]],Products[[#Headers],[#Data],[Product ID]:[Product Name]],2,FALSE)</f>
        <v>Effidomide Evofribrate</v>
      </c>
      <c r="P882" s="1" t="str">
        <f>VLOOKUP(Sales[[#This Row],[Product ID]],Products[[#Headers],[#Data],[Product ID]:[Category]],3,)</f>
        <v>Antiseptics</v>
      </c>
      <c r="Q882" s="13">
        <f>VLOOKUP(Sales[[#This Row],[Product ID]],Products[[#Headers],[#Data],[Product ID]:[Unit Price]],4,FALSE)</f>
        <v>82.7</v>
      </c>
      <c r="R882" s="14">
        <f>VLOOKUP(Sales[[#This Row],[Product ID]],Products[[#Headers],[#Data]],5,FALSE)</f>
        <v>62</v>
      </c>
      <c r="S882" s="13">
        <f>Sales[[#This Row],[Quantity]]*Sales[[#This Row],[Unit Price]]</f>
        <v>1157.8</v>
      </c>
      <c r="T882" s="14">
        <f>Sales[[#This Row],[Quantity]]*Sales[[#This Row],[Unit Cost]]</f>
        <v>868</v>
      </c>
      <c r="U882" s="13">
        <f>Sales[[#This Row],[Total Sales]]-Sales[[#This Row],[Total Cost]]</f>
        <v>289.79999999999995</v>
      </c>
    </row>
    <row r="883" spans="1:21" x14ac:dyDescent="0.25">
      <c r="A883" t="s">
        <v>891</v>
      </c>
      <c r="B883" s="2">
        <v>44122</v>
      </c>
      <c r="C883" s="2" t="str">
        <f t="shared" si="26"/>
        <v>Sunday</v>
      </c>
      <c r="D883" s="2" t="str">
        <f t="shared" si="27"/>
        <v>October</v>
      </c>
      <c r="E883" s="3">
        <v>0.67243261255335518</v>
      </c>
      <c r="F883" t="s">
        <v>2170</v>
      </c>
      <c r="G883" t="s">
        <v>2382</v>
      </c>
      <c r="H883" t="s">
        <v>1010</v>
      </c>
      <c r="I883" s="1" t="s">
        <v>2591</v>
      </c>
      <c r="J883" s="1" t="s">
        <v>2591</v>
      </c>
      <c r="K883" s="1" t="s">
        <v>2549</v>
      </c>
      <c r="L883" s="1" t="s">
        <v>1013</v>
      </c>
      <c r="M883">
        <v>12945</v>
      </c>
      <c r="N883">
        <v>19</v>
      </c>
      <c r="O883" s="1" t="str">
        <f>VLOOKUP(Sales[[#This Row],[Product ID]],Products[[#Headers],[#Data],[Product ID]:[Product Name]],2,FALSE)</f>
        <v>Fellowes Neat Ideas Storage Cubes</v>
      </c>
      <c r="P883" s="1" t="str">
        <f>VLOOKUP(Sales[[#This Row],[Product ID]],Products[[#Headers],[#Data],[Product ID]:[Category]],3,)</f>
        <v>Office Supplies</v>
      </c>
      <c r="Q883" s="13">
        <f>VLOOKUP(Sales[[#This Row],[Product ID]],Products[[#Headers],[#Data],[Product ID]:[Unit Price]],4,FALSE)</f>
        <v>40.26</v>
      </c>
      <c r="R883" s="14">
        <f>VLOOKUP(Sales[[#This Row],[Product ID]],Products[[#Headers],[#Data]],5,FALSE)</f>
        <v>26</v>
      </c>
      <c r="S883" s="13">
        <f>Sales[[#This Row],[Quantity]]*Sales[[#This Row],[Unit Price]]</f>
        <v>764.93999999999994</v>
      </c>
      <c r="T883" s="14">
        <f>Sales[[#This Row],[Quantity]]*Sales[[#This Row],[Unit Cost]]</f>
        <v>494</v>
      </c>
      <c r="U883" s="13">
        <f>Sales[[#This Row],[Total Sales]]-Sales[[#This Row],[Total Cost]]</f>
        <v>270.93999999999994</v>
      </c>
    </row>
    <row r="884" spans="1:21" x14ac:dyDescent="0.25">
      <c r="A884" t="s">
        <v>892</v>
      </c>
      <c r="B884" s="2">
        <v>44061</v>
      </c>
      <c r="C884" s="2" t="str">
        <f t="shared" si="26"/>
        <v>Tuesday</v>
      </c>
      <c r="D884" s="2" t="str">
        <f t="shared" si="27"/>
        <v>August</v>
      </c>
      <c r="E884" s="3">
        <v>3.0001688737584353E-2</v>
      </c>
      <c r="F884" t="s">
        <v>2152</v>
      </c>
      <c r="G884" t="s">
        <v>2364</v>
      </c>
      <c r="H884" t="s">
        <v>1011</v>
      </c>
      <c r="I884" s="1" t="s">
        <v>2645</v>
      </c>
      <c r="J884" s="1" t="s">
        <v>2645</v>
      </c>
      <c r="K884" s="1" t="s">
        <v>2549</v>
      </c>
      <c r="L884" s="1" t="s">
        <v>1013</v>
      </c>
      <c r="M884">
        <v>12257</v>
      </c>
      <c r="N884">
        <v>23</v>
      </c>
      <c r="O884" s="1" t="str">
        <f>VLOOKUP(Sales[[#This Row],[Product ID]],Products[[#Headers],[#Data],[Product ID]:[Product Name]],2,FALSE)</f>
        <v>Ibrulinum</v>
      </c>
      <c r="P884" s="1" t="str">
        <f>VLOOKUP(Sales[[#This Row],[Product ID]],Products[[#Headers],[#Data],[Product ID]:[Category]],3,)</f>
        <v>Antipiretics</v>
      </c>
      <c r="Q884" s="13">
        <f>VLOOKUP(Sales[[#This Row],[Product ID]],Products[[#Headers],[#Data],[Product ID]:[Unit Price]],4,FALSE)</f>
        <v>63.91</v>
      </c>
      <c r="R884" s="14">
        <f>VLOOKUP(Sales[[#This Row],[Product ID]],Products[[#Headers],[#Data]],5,FALSE)</f>
        <v>58</v>
      </c>
      <c r="S884" s="13">
        <f>Sales[[#This Row],[Quantity]]*Sales[[#This Row],[Unit Price]]</f>
        <v>1469.9299999999998</v>
      </c>
      <c r="T884" s="14">
        <f>Sales[[#This Row],[Quantity]]*Sales[[#This Row],[Unit Cost]]</f>
        <v>1334</v>
      </c>
      <c r="U884" s="13">
        <f>Sales[[#This Row],[Total Sales]]-Sales[[#This Row],[Total Cost]]</f>
        <v>135.92999999999984</v>
      </c>
    </row>
    <row r="885" spans="1:21" x14ac:dyDescent="0.25">
      <c r="A885" t="s">
        <v>893</v>
      </c>
      <c r="B885" s="2">
        <v>44153</v>
      </c>
      <c r="C885" s="2" t="str">
        <f t="shared" si="26"/>
        <v>Wednesday</v>
      </c>
      <c r="D885" s="2" t="str">
        <f t="shared" si="27"/>
        <v>November</v>
      </c>
      <c r="E885" s="3">
        <v>7.2251184058219065E-2</v>
      </c>
      <c r="F885" t="s">
        <v>2206</v>
      </c>
      <c r="G885" t="s">
        <v>2418</v>
      </c>
      <c r="H885" t="s">
        <v>1010</v>
      </c>
      <c r="I885" s="1" t="s">
        <v>2634</v>
      </c>
      <c r="J885" s="1" t="s">
        <v>2634</v>
      </c>
      <c r="K885" s="1" t="s">
        <v>2549</v>
      </c>
      <c r="L885" s="1" t="s">
        <v>1013</v>
      </c>
      <c r="M885">
        <v>12218</v>
      </c>
      <c r="N885">
        <v>54</v>
      </c>
      <c r="O885" s="1" t="str">
        <f>VLOOKUP(Sales[[#This Row],[Product ID]],Products[[#Headers],[#Data],[Product ID]:[Product Name]],2,FALSE)</f>
        <v>Dantolac Pazocor</v>
      </c>
      <c r="P885" s="1" t="str">
        <f>VLOOKUP(Sales[[#This Row],[Product ID]],Products[[#Headers],[#Data],[Product ID]:[Category]],3,)</f>
        <v>Analgesics</v>
      </c>
      <c r="Q885" s="13">
        <f>VLOOKUP(Sales[[#This Row],[Product ID]],Products[[#Headers],[#Data],[Product ID]:[Unit Price]],4,FALSE)</f>
        <v>48.91</v>
      </c>
      <c r="R885" s="14">
        <f>VLOOKUP(Sales[[#This Row],[Product ID]],Products[[#Headers],[#Data]],5,FALSE)</f>
        <v>33</v>
      </c>
      <c r="S885" s="13">
        <f>Sales[[#This Row],[Quantity]]*Sales[[#This Row],[Unit Price]]</f>
        <v>2641.14</v>
      </c>
      <c r="T885" s="14">
        <f>Sales[[#This Row],[Quantity]]*Sales[[#This Row],[Unit Cost]]</f>
        <v>1782</v>
      </c>
      <c r="U885" s="13">
        <f>Sales[[#This Row],[Total Sales]]-Sales[[#This Row],[Total Cost]]</f>
        <v>859.13999999999987</v>
      </c>
    </row>
    <row r="886" spans="1:21" x14ac:dyDescent="0.25">
      <c r="A886" t="s">
        <v>894</v>
      </c>
      <c r="B886" s="2">
        <v>44072</v>
      </c>
      <c r="C886" s="2" t="str">
        <f t="shared" si="26"/>
        <v>Saturday</v>
      </c>
      <c r="D886" s="2" t="str">
        <f t="shared" si="27"/>
        <v>August</v>
      </c>
      <c r="E886" s="3">
        <v>0.75534131255185277</v>
      </c>
      <c r="F886" t="s">
        <v>2080</v>
      </c>
      <c r="G886" t="s">
        <v>2292</v>
      </c>
      <c r="H886" t="s">
        <v>1011</v>
      </c>
      <c r="I886" s="1" t="s">
        <v>2649</v>
      </c>
      <c r="J886" s="1" t="s">
        <v>2649</v>
      </c>
      <c r="K886" s="1" t="s">
        <v>2549</v>
      </c>
      <c r="L886" s="1" t="s">
        <v>1012</v>
      </c>
      <c r="M886">
        <v>12161</v>
      </c>
      <c r="N886">
        <v>84</v>
      </c>
      <c r="O886" s="1" t="str">
        <f>VLOOKUP(Sales[[#This Row],[Product ID]],Products[[#Headers],[#Data],[Product ID]:[Product Name]],2,FALSE)</f>
        <v>Albuterenone</v>
      </c>
      <c r="P886" s="1" t="str">
        <f>VLOOKUP(Sales[[#This Row],[Product ID]],Products[[#Headers],[#Data],[Product ID]:[Category]],3,)</f>
        <v>Antimalarial</v>
      </c>
      <c r="Q886" s="13">
        <f>VLOOKUP(Sales[[#This Row],[Product ID]],Products[[#Headers],[#Data],[Product ID]:[Unit Price]],4,FALSE)</f>
        <v>87.67</v>
      </c>
      <c r="R886" s="14">
        <f>VLOOKUP(Sales[[#This Row],[Product ID]],Products[[#Headers],[#Data]],5,FALSE)</f>
        <v>50</v>
      </c>
      <c r="S886" s="13">
        <f>Sales[[#This Row],[Quantity]]*Sales[[#This Row],[Unit Price]]</f>
        <v>7364.28</v>
      </c>
      <c r="T886" s="14">
        <f>Sales[[#This Row],[Quantity]]*Sales[[#This Row],[Unit Cost]]</f>
        <v>4200</v>
      </c>
      <c r="U886" s="13">
        <f>Sales[[#This Row],[Total Sales]]-Sales[[#This Row],[Total Cost]]</f>
        <v>3164.2799999999997</v>
      </c>
    </row>
    <row r="887" spans="1:21" x14ac:dyDescent="0.25">
      <c r="A887" t="s">
        <v>895</v>
      </c>
      <c r="B887" s="2">
        <v>44013</v>
      </c>
      <c r="C887" s="2" t="str">
        <f t="shared" si="26"/>
        <v>Wednesday</v>
      </c>
      <c r="D887" s="2" t="str">
        <f t="shared" si="27"/>
        <v>July</v>
      </c>
      <c r="E887" s="3">
        <v>0.36494582642271955</v>
      </c>
      <c r="F887" t="s">
        <v>2027</v>
      </c>
      <c r="G887" t="s">
        <v>2239</v>
      </c>
      <c r="H887" t="s">
        <v>1010</v>
      </c>
      <c r="I887" s="1" t="s">
        <v>2650</v>
      </c>
      <c r="J887" s="1" t="s">
        <v>2650</v>
      </c>
      <c r="K887" s="1" t="s">
        <v>2549</v>
      </c>
      <c r="L887" s="1" t="s">
        <v>1012</v>
      </c>
      <c r="M887">
        <v>12244</v>
      </c>
      <c r="N887">
        <v>62</v>
      </c>
      <c r="O887" s="1" t="str">
        <f>VLOOKUP(Sales[[#This Row],[Product ID]],Products[[#Headers],[#Data],[Product ID]:[Product Name]],2,FALSE)</f>
        <v>Fentatrol Rapatelase</v>
      </c>
      <c r="P887" s="1" t="str">
        <f>VLOOKUP(Sales[[#This Row],[Product ID]],Products[[#Headers],[#Data],[Product ID]:[Category]],3,)</f>
        <v>Antibiotics</v>
      </c>
      <c r="Q887" s="13">
        <f>VLOOKUP(Sales[[#This Row],[Product ID]],Products[[#Headers],[#Data],[Product ID]:[Unit Price]],4,FALSE)</f>
        <v>16.489999999999998</v>
      </c>
      <c r="R887" s="14">
        <f>VLOOKUP(Sales[[#This Row],[Product ID]],Products[[#Headers],[#Data]],5,FALSE)</f>
        <v>9</v>
      </c>
      <c r="S887" s="13">
        <f>Sales[[#This Row],[Quantity]]*Sales[[#This Row],[Unit Price]]</f>
        <v>1022.3799999999999</v>
      </c>
      <c r="T887" s="14">
        <f>Sales[[#This Row],[Quantity]]*Sales[[#This Row],[Unit Cost]]</f>
        <v>558</v>
      </c>
      <c r="U887" s="13">
        <f>Sales[[#This Row],[Total Sales]]-Sales[[#This Row],[Total Cost]]</f>
        <v>464.37999999999988</v>
      </c>
    </row>
    <row r="888" spans="1:21" x14ac:dyDescent="0.25">
      <c r="A888" t="s">
        <v>896</v>
      </c>
      <c r="B888" s="2">
        <v>44054</v>
      </c>
      <c r="C888" s="2" t="str">
        <f t="shared" si="26"/>
        <v>Tuesday</v>
      </c>
      <c r="D888" s="2" t="str">
        <f t="shared" si="27"/>
        <v>August</v>
      </c>
      <c r="E888" s="3">
        <v>0.93411462120446787</v>
      </c>
      <c r="F888" t="s">
        <v>2230</v>
      </c>
      <c r="G888" t="s">
        <v>2442</v>
      </c>
      <c r="H888" t="s">
        <v>1010</v>
      </c>
      <c r="I888" s="1" t="s">
        <v>2564</v>
      </c>
      <c r="J888" s="1" t="s">
        <v>2564</v>
      </c>
      <c r="K888" s="1" t="s">
        <v>2549</v>
      </c>
      <c r="L888" s="1" t="s">
        <v>1013</v>
      </c>
      <c r="M888">
        <v>12301</v>
      </c>
      <c r="N888">
        <v>82</v>
      </c>
      <c r="O888" s="1" t="str">
        <f>VLOOKUP(Sales[[#This Row],[Product ID]],Products[[#Headers],[#Data],[Product ID]:[Product Name]],2,FALSE)</f>
        <v>Paronium Atracustone</v>
      </c>
      <c r="P888" s="1" t="str">
        <f>VLOOKUP(Sales[[#This Row],[Product ID]],Products[[#Headers],[#Data],[Product ID]:[Category]],3,)</f>
        <v>Analgesics</v>
      </c>
      <c r="Q888" s="13">
        <f>VLOOKUP(Sales[[#This Row],[Product ID]],Products[[#Headers],[#Data],[Product ID]:[Unit Price]],4,FALSE)</f>
        <v>98.98</v>
      </c>
      <c r="R888" s="14">
        <f>VLOOKUP(Sales[[#This Row],[Product ID]],Products[[#Headers],[#Data]],5,FALSE)</f>
        <v>83</v>
      </c>
      <c r="S888" s="13">
        <f>Sales[[#This Row],[Quantity]]*Sales[[#This Row],[Unit Price]]</f>
        <v>8116.3600000000006</v>
      </c>
      <c r="T888" s="14">
        <f>Sales[[#This Row],[Quantity]]*Sales[[#This Row],[Unit Cost]]</f>
        <v>6806</v>
      </c>
      <c r="U888" s="13">
        <f>Sales[[#This Row],[Total Sales]]-Sales[[#This Row],[Total Cost]]</f>
        <v>1310.3600000000006</v>
      </c>
    </row>
    <row r="889" spans="1:21" x14ac:dyDescent="0.25">
      <c r="A889" t="s">
        <v>897</v>
      </c>
      <c r="B889" s="2">
        <v>44162</v>
      </c>
      <c r="C889" s="2" t="str">
        <f t="shared" si="26"/>
        <v>Friday</v>
      </c>
      <c r="D889" s="2" t="str">
        <f t="shared" si="27"/>
        <v>November</v>
      </c>
      <c r="E889" s="3">
        <v>0.67997215752315987</v>
      </c>
      <c r="F889" t="s">
        <v>2120</v>
      </c>
      <c r="G889" t="s">
        <v>2332</v>
      </c>
      <c r="H889" t="s">
        <v>1011</v>
      </c>
      <c r="I889" s="1" t="s">
        <v>2574</v>
      </c>
      <c r="J889" s="1" t="s">
        <v>2574</v>
      </c>
      <c r="K889" s="1" t="s">
        <v>2549</v>
      </c>
      <c r="L889" s="1" t="s">
        <v>1013</v>
      </c>
      <c r="M889">
        <v>12986</v>
      </c>
      <c r="N889">
        <v>55</v>
      </c>
      <c r="O889" s="1" t="str">
        <f>VLOOKUP(Sales[[#This Row],[Product ID]],Products[[#Headers],[#Data],[Product ID]:[Product Name]],2,FALSE)</f>
        <v>GBC Durable Plastic Covers</v>
      </c>
      <c r="P889" s="1" t="str">
        <f>VLOOKUP(Sales[[#This Row],[Product ID]],Products[[#Headers],[#Data],[Product ID]:[Category]],3,)</f>
        <v>Office Supplies</v>
      </c>
      <c r="Q889" s="13">
        <f>VLOOKUP(Sales[[#This Row],[Product ID]],Products[[#Headers],[#Data],[Product ID]:[Unit Price]],4,FALSE)</f>
        <v>53.19</v>
      </c>
      <c r="R889" s="14">
        <f>VLOOKUP(Sales[[#This Row],[Product ID]],Products[[#Headers],[#Data]],5,FALSE)</f>
        <v>28</v>
      </c>
      <c r="S889" s="13">
        <f>Sales[[#This Row],[Quantity]]*Sales[[#This Row],[Unit Price]]</f>
        <v>2925.45</v>
      </c>
      <c r="T889" s="14">
        <f>Sales[[#This Row],[Quantity]]*Sales[[#This Row],[Unit Cost]]</f>
        <v>1540</v>
      </c>
      <c r="U889" s="13">
        <f>Sales[[#This Row],[Total Sales]]-Sales[[#This Row],[Total Cost]]</f>
        <v>1385.4499999999998</v>
      </c>
    </row>
    <row r="890" spans="1:21" x14ac:dyDescent="0.25">
      <c r="A890" t="s">
        <v>898</v>
      </c>
      <c r="B890" s="2">
        <v>44161</v>
      </c>
      <c r="C890" s="2" t="str">
        <f t="shared" si="26"/>
        <v>Thursday</v>
      </c>
      <c r="D890" s="2" t="str">
        <f t="shared" si="27"/>
        <v>November</v>
      </c>
      <c r="E890" s="3">
        <v>0.33685980504693314</v>
      </c>
      <c r="F890" t="s">
        <v>2027</v>
      </c>
      <c r="G890" t="s">
        <v>2239</v>
      </c>
      <c r="H890" t="s">
        <v>1011</v>
      </c>
      <c r="I890" s="1" t="s">
        <v>2599</v>
      </c>
      <c r="J890" s="1" t="s">
        <v>2599</v>
      </c>
      <c r="K890" s="1" t="s">
        <v>2549</v>
      </c>
      <c r="L890" s="1" t="s">
        <v>1012</v>
      </c>
      <c r="M890">
        <v>12886</v>
      </c>
      <c r="N890">
        <v>35</v>
      </c>
      <c r="O890" s="1" t="str">
        <f>VLOOKUP(Sales[[#This Row],[Product ID]],Products[[#Headers],[#Data],[Product ID]:[Product Name]],2,FALSE)</f>
        <v>Newell 312</v>
      </c>
      <c r="P890" s="1" t="str">
        <f>VLOOKUP(Sales[[#This Row],[Product ID]],Products[[#Headers],[#Data],[Product ID]:[Category]],3,)</f>
        <v>Office Supplies</v>
      </c>
      <c r="Q890" s="13">
        <f>VLOOKUP(Sales[[#This Row],[Product ID]],Products[[#Headers],[#Data],[Product ID]:[Unit Price]],4,FALSE)</f>
        <v>17.420000000000002</v>
      </c>
      <c r="R890" s="14">
        <f>VLOOKUP(Sales[[#This Row],[Product ID]],Products[[#Headers],[#Data]],5,FALSE)</f>
        <v>13</v>
      </c>
      <c r="S890" s="13">
        <f>Sales[[#This Row],[Quantity]]*Sales[[#This Row],[Unit Price]]</f>
        <v>609.70000000000005</v>
      </c>
      <c r="T890" s="14">
        <f>Sales[[#This Row],[Quantity]]*Sales[[#This Row],[Unit Cost]]</f>
        <v>455</v>
      </c>
      <c r="U890" s="13">
        <f>Sales[[#This Row],[Total Sales]]-Sales[[#This Row],[Total Cost]]</f>
        <v>154.70000000000005</v>
      </c>
    </row>
    <row r="891" spans="1:21" x14ac:dyDescent="0.25">
      <c r="A891" t="s">
        <v>899</v>
      </c>
      <c r="B891" s="2">
        <v>44281</v>
      </c>
      <c r="C891" s="2" t="str">
        <f t="shared" si="26"/>
        <v>Friday</v>
      </c>
      <c r="D891" s="2" t="str">
        <f t="shared" si="27"/>
        <v>March</v>
      </c>
      <c r="E891" s="3">
        <v>0.50861075407519363</v>
      </c>
      <c r="F891" t="s">
        <v>2068</v>
      </c>
      <c r="G891" t="s">
        <v>2280</v>
      </c>
      <c r="H891" t="s">
        <v>1011</v>
      </c>
      <c r="I891" s="1" t="s">
        <v>2651</v>
      </c>
      <c r="J891" s="1" t="s">
        <v>2651</v>
      </c>
      <c r="K891" s="1" t="s">
        <v>2549</v>
      </c>
      <c r="L891" s="1" t="s">
        <v>1012</v>
      </c>
      <c r="M891">
        <v>13077</v>
      </c>
      <c r="N891">
        <v>66</v>
      </c>
      <c r="O891" s="1" t="str">
        <f>VLOOKUP(Sales[[#This Row],[Product ID]],Products[[#Headers],[#Data],[Product ID]:[Product Name]],2,FALSE)</f>
        <v>Fluorescent Highlighters by Dixon</v>
      </c>
      <c r="P891" s="1" t="str">
        <f>VLOOKUP(Sales[[#This Row],[Product ID]],Products[[#Headers],[#Data],[Product ID]:[Category]],3,)</f>
        <v>Office Supplies</v>
      </c>
      <c r="Q891" s="13">
        <f>VLOOKUP(Sales[[#This Row],[Product ID]],Products[[#Headers],[#Data],[Product ID]:[Unit Price]],4,FALSE)</f>
        <v>50.79</v>
      </c>
      <c r="R891" s="14">
        <f>VLOOKUP(Sales[[#This Row],[Product ID]],Products[[#Headers],[#Data]],5,FALSE)</f>
        <v>36</v>
      </c>
      <c r="S891" s="13">
        <f>Sales[[#This Row],[Quantity]]*Sales[[#This Row],[Unit Price]]</f>
        <v>3352.14</v>
      </c>
      <c r="T891" s="14">
        <f>Sales[[#This Row],[Quantity]]*Sales[[#This Row],[Unit Cost]]</f>
        <v>2376</v>
      </c>
      <c r="U891" s="13">
        <f>Sales[[#This Row],[Total Sales]]-Sales[[#This Row],[Total Cost]]</f>
        <v>976.13999999999987</v>
      </c>
    </row>
    <row r="892" spans="1:21" x14ac:dyDescent="0.25">
      <c r="A892" t="s">
        <v>900</v>
      </c>
      <c r="B892" s="2">
        <v>44265</v>
      </c>
      <c r="C892" s="2" t="str">
        <f t="shared" si="26"/>
        <v>Wednesday</v>
      </c>
      <c r="D892" s="2" t="str">
        <f t="shared" si="27"/>
        <v>March</v>
      </c>
      <c r="E892" s="3">
        <v>0.38977469485980554</v>
      </c>
      <c r="F892" t="s">
        <v>2111</v>
      </c>
      <c r="G892" t="s">
        <v>2323</v>
      </c>
      <c r="H892" t="s">
        <v>1010</v>
      </c>
      <c r="I892" s="1" t="s">
        <v>2557</v>
      </c>
      <c r="J892" s="1" t="s">
        <v>2557</v>
      </c>
      <c r="K892" s="1" t="s">
        <v>2549</v>
      </c>
      <c r="L892" s="1" t="s">
        <v>1012</v>
      </c>
      <c r="M892">
        <v>12722</v>
      </c>
      <c r="N892">
        <v>13</v>
      </c>
      <c r="O892" s="1" t="str">
        <f>VLOOKUP(Sales[[#This Row],[Product ID]],Products[[#Headers],[#Data],[Product ID]:[Product Name]],2,FALSE)</f>
        <v>Nortel Meridian M3904 Professional Digital phone</v>
      </c>
      <c r="P892" s="1" t="str">
        <f>VLOOKUP(Sales[[#This Row],[Product ID]],Products[[#Headers],[#Data],[Product ID]:[Category]],3,)</f>
        <v>Technology</v>
      </c>
      <c r="Q892" s="13">
        <f>VLOOKUP(Sales[[#This Row],[Product ID]],Products[[#Headers],[#Data],[Product ID]:[Unit Price]],4,FALSE)</f>
        <v>59.61</v>
      </c>
      <c r="R892" s="14">
        <f>VLOOKUP(Sales[[#This Row],[Product ID]],Products[[#Headers],[#Data]],5,FALSE)</f>
        <v>43</v>
      </c>
      <c r="S892" s="13">
        <f>Sales[[#This Row],[Quantity]]*Sales[[#This Row],[Unit Price]]</f>
        <v>774.93</v>
      </c>
      <c r="T892" s="14">
        <f>Sales[[#This Row],[Quantity]]*Sales[[#This Row],[Unit Cost]]</f>
        <v>559</v>
      </c>
      <c r="U892" s="13">
        <f>Sales[[#This Row],[Total Sales]]-Sales[[#This Row],[Total Cost]]</f>
        <v>215.92999999999995</v>
      </c>
    </row>
    <row r="893" spans="1:21" x14ac:dyDescent="0.25">
      <c r="A893" t="s">
        <v>901</v>
      </c>
      <c r="B893" s="2">
        <v>44360</v>
      </c>
      <c r="C893" s="2" t="str">
        <f t="shared" si="26"/>
        <v>Sunday</v>
      </c>
      <c r="D893" s="2" t="str">
        <f t="shared" si="27"/>
        <v>June</v>
      </c>
      <c r="E893" s="3">
        <v>0.29053439053915431</v>
      </c>
      <c r="F893" t="s">
        <v>2072</v>
      </c>
      <c r="G893" t="s">
        <v>2284</v>
      </c>
      <c r="H893" t="s">
        <v>1011</v>
      </c>
      <c r="I893" s="1" t="s">
        <v>2649</v>
      </c>
      <c r="J893" s="1" t="s">
        <v>2649</v>
      </c>
      <c r="K893" s="1" t="s">
        <v>2549</v>
      </c>
      <c r="L893" s="1" t="s">
        <v>1012</v>
      </c>
      <c r="M893">
        <v>12147</v>
      </c>
      <c r="N893">
        <v>98</v>
      </c>
      <c r="O893" s="1" t="str">
        <f>VLOOKUP(Sales[[#This Row],[Product ID]],Products[[#Headers],[#Data],[Product ID]:[Product Name]],2,FALSE)</f>
        <v>Adideine</v>
      </c>
      <c r="P893" s="1" t="str">
        <f>VLOOKUP(Sales[[#This Row],[Product ID]],Products[[#Headers],[#Data],[Product ID]:[Category]],3,)</f>
        <v>Mood Stabilizers</v>
      </c>
      <c r="Q893" s="13">
        <f>VLOOKUP(Sales[[#This Row],[Product ID]],Products[[#Headers],[#Data],[Product ID]:[Unit Price]],4,FALSE)</f>
        <v>43.19</v>
      </c>
      <c r="R893" s="14">
        <f>VLOOKUP(Sales[[#This Row],[Product ID]],Products[[#Headers],[#Data]],5,FALSE)</f>
        <v>23</v>
      </c>
      <c r="S893" s="13">
        <f>Sales[[#This Row],[Quantity]]*Sales[[#This Row],[Unit Price]]</f>
        <v>4232.62</v>
      </c>
      <c r="T893" s="14">
        <f>Sales[[#This Row],[Quantity]]*Sales[[#This Row],[Unit Cost]]</f>
        <v>2254</v>
      </c>
      <c r="U893" s="13">
        <f>Sales[[#This Row],[Total Sales]]-Sales[[#This Row],[Total Cost]]</f>
        <v>1978.62</v>
      </c>
    </row>
    <row r="894" spans="1:21" x14ac:dyDescent="0.25">
      <c r="A894" t="s">
        <v>902</v>
      </c>
      <c r="B894" s="2">
        <v>44122</v>
      </c>
      <c r="C894" s="2" t="str">
        <f t="shared" si="26"/>
        <v>Sunday</v>
      </c>
      <c r="D894" s="2" t="str">
        <f t="shared" si="27"/>
        <v>October</v>
      </c>
      <c r="E894" s="3">
        <v>0.9159685642367108</v>
      </c>
      <c r="F894" t="s">
        <v>2129</v>
      </c>
      <c r="G894" t="s">
        <v>2341</v>
      </c>
      <c r="H894" t="s">
        <v>1011</v>
      </c>
      <c r="I894" s="1" t="s">
        <v>2616</v>
      </c>
      <c r="J894" s="1" t="s">
        <v>2616</v>
      </c>
      <c r="K894" s="1" t="s">
        <v>2549</v>
      </c>
      <c r="L894" s="1" t="s">
        <v>1012</v>
      </c>
      <c r="M894">
        <v>13004</v>
      </c>
      <c r="N894">
        <v>24</v>
      </c>
      <c r="O894" s="1" t="str">
        <f>VLOOKUP(Sales[[#This Row],[Product ID]],Products[[#Headers],[#Data],[Product ID]:[Product Name]],2,FALSE)</f>
        <v>Xerox 1927</v>
      </c>
      <c r="P894" s="1" t="str">
        <f>VLOOKUP(Sales[[#This Row],[Product ID]],Products[[#Headers],[#Data],[Product ID]:[Category]],3,)</f>
        <v>Office Supplies</v>
      </c>
      <c r="Q894" s="13">
        <f>VLOOKUP(Sales[[#This Row],[Product ID]],Products[[#Headers],[#Data],[Product ID]:[Unit Price]],4,FALSE)</f>
        <v>24.82</v>
      </c>
      <c r="R894" s="14">
        <f>VLOOKUP(Sales[[#This Row],[Product ID]],Products[[#Headers],[#Data]],5,FALSE)</f>
        <v>24</v>
      </c>
      <c r="S894" s="13">
        <f>Sales[[#This Row],[Quantity]]*Sales[[#This Row],[Unit Price]]</f>
        <v>595.68000000000006</v>
      </c>
      <c r="T894" s="14">
        <f>Sales[[#This Row],[Quantity]]*Sales[[#This Row],[Unit Cost]]</f>
        <v>576</v>
      </c>
      <c r="U894" s="13">
        <f>Sales[[#This Row],[Total Sales]]-Sales[[#This Row],[Total Cost]]</f>
        <v>19.680000000000064</v>
      </c>
    </row>
    <row r="895" spans="1:21" x14ac:dyDescent="0.25">
      <c r="A895" t="s">
        <v>903</v>
      </c>
      <c r="B895" s="2">
        <v>44217</v>
      </c>
      <c r="C895" s="2" t="str">
        <f t="shared" si="26"/>
        <v>Thursday</v>
      </c>
      <c r="D895" s="2" t="str">
        <f t="shared" si="27"/>
        <v>January</v>
      </c>
      <c r="E895" s="3">
        <v>0.45388911621955297</v>
      </c>
      <c r="F895" t="s">
        <v>2118</v>
      </c>
      <c r="G895" t="s">
        <v>2330</v>
      </c>
      <c r="H895" t="s">
        <v>1010</v>
      </c>
      <c r="I895" s="1" t="s">
        <v>2652</v>
      </c>
      <c r="J895" s="1" t="s">
        <v>2652</v>
      </c>
      <c r="K895" s="1" t="s">
        <v>2549</v>
      </c>
      <c r="L895" s="1" t="s">
        <v>1013</v>
      </c>
      <c r="M895">
        <v>12794</v>
      </c>
      <c r="N895">
        <v>15</v>
      </c>
      <c r="O895" s="1" t="str">
        <f>VLOOKUP(Sales[[#This Row],[Product ID]],Products[[#Headers],[#Data],[Product ID]:[Product Name]],2,FALSE)</f>
        <v>Samsung Galaxy Note 3</v>
      </c>
      <c r="P895" s="1" t="str">
        <f>VLOOKUP(Sales[[#This Row],[Product ID]],Products[[#Headers],[#Data],[Product ID]:[Category]],3,)</f>
        <v>Technology</v>
      </c>
      <c r="Q895" s="13">
        <f>VLOOKUP(Sales[[#This Row],[Product ID]],Products[[#Headers],[#Data],[Product ID]:[Unit Price]],4,FALSE)</f>
        <v>42.97</v>
      </c>
      <c r="R895" s="14">
        <f>VLOOKUP(Sales[[#This Row],[Product ID]],Products[[#Headers],[#Data]],5,FALSE)</f>
        <v>35</v>
      </c>
      <c r="S895" s="13">
        <f>Sales[[#This Row],[Quantity]]*Sales[[#This Row],[Unit Price]]</f>
        <v>644.54999999999995</v>
      </c>
      <c r="T895" s="14">
        <f>Sales[[#This Row],[Quantity]]*Sales[[#This Row],[Unit Cost]]</f>
        <v>525</v>
      </c>
      <c r="U895" s="13">
        <f>Sales[[#This Row],[Total Sales]]-Sales[[#This Row],[Total Cost]]</f>
        <v>119.54999999999995</v>
      </c>
    </row>
    <row r="896" spans="1:21" x14ac:dyDescent="0.25">
      <c r="A896" t="s">
        <v>904</v>
      </c>
      <c r="B896" s="2">
        <v>44080</v>
      </c>
      <c r="C896" s="2" t="str">
        <f t="shared" si="26"/>
        <v>Sunday</v>
      </c>
      <c r="D896" s="2" t="str">
        <f t="shared" si="27"/>
        <v>September</v>
      </c>
      <c r="E896" s="3">
        <v>0.54185617568102595</v>
      </c>
      <c r="F896" t="s">
        <v>2178</v>
      </c>
      <c r="G896" t="s">
        <v>2390</v>
      </c>
      <c r="H896" t="s">
        <v>1010</v>
      </c>
      <c r="I896" s="1" t="s">
        <v>2653</v>
      </c>
      <c r="J896" s="1" t="s">
        <v>2653</v>
      </c>
      <c r="K896" s="1" t="s">
        <v>2549</v>
      </c>
      <c r="L896" s="1" t="s">
        <v>1014</v>
      </c>
      <c r="M896">
        <v>12376</v>
      </c>
      <c r="N896">
        <v>10</v>
      </c>
      <c r="O896" s="1" t="str">
        <f>VLOOKUP(Sales[[#This Row],[Product ID]],Products[[#Headers],[#Data],[Product ID]:[Product Name]],2,FALSE)</f>
        <v>Self-Adhesive Address Labels for Typewriters by Universal</v>
      </c>
      <c r="P896" s="1" t="str">
        <f>VLOOKUP(Sales[[#This Row],[Product ID]],Products[[#Headers],[#Data],[Product ID]:[Category]],3,)</f>
        <v>Office Supplies</v>
      </c>
      <c r="Q896" s="13">
        <f>VLOOKUP(Sales[[#This Row],[Product ID]],Products[[#Headers],[#Data],[Product ID]:[Unit Price]],4,FALSE)</f>
        <v>93.2</v>
      </c>
      <c r="R896" s="14">
        <f>VLOOKUP(Sales[[#This Row],[Product ID]],Products[[#Headers],[#Data]],5,FALSE)</f>
        <v>53</v>
      </c>
      <c r="S896" s="13">
        <f>Sales[[#This Row],[Quantity]]*Sales[[#This Row],[Unit Price]]</f>
        <v>932</v>
      </c>
      <c r="T896" s="14">
        <f>Sales[[#This Row],[Quantity]]*Sales[[#This Row],[Unit Cost]]</f>
        <v>530</v>
      </c>
      <c r="U896" s="13">
        <f>Sales[[#This Row],[Total Sales]]-Sales[[#This Row],[Total Cost]]</f>
        <v>402</v>
      </c>
    </row>
    <row r="897" spans="1:21" x14ac:dyDescent="0.25">
      <c r="A897" t="s">
        <v>905</v>
      </c>
      <c r="B897" s="2">
        <v>44117</v>
      </c>
      <c r="C897" s="2" t="str">
        <f t="shared" si="26"/>
        <v>Tuesday</v>
      </c>
      <c r="D897" s="2" t="str">
        <f t="shared" si="27"/>
        <v>October</v>
      </c>
      <c r="E897" s="3">
        <v>0.32138082801019885</v>
      </c>
      <c r="F897" t="s">
        <v>2138</v>
      </c>
      <c r="G897" t="s">
        <v>2350</v>
      </c>
      <c r="H897" t="s">
        <v>1010</v>
      </c>
      <c r="I897" s="1" t="s">
        <v>2654</v>
      </c>
      <c r="J897" s="1" t="s">
        <v>2654</v>
      </c>
      <c r="K897" s="1" t="s">
        <v>2549</v>
      </c>
      <c r="L897" s="1" t="s">
        <v>1013</v>
      </c>
      <c r="M897">
        <v>12736</v>
      </c>
      <c r="N897">
        <v>72</v>
      </c>
      <c r="O897" s="1" t="str">
        <f>VLOOKUP(Sales[[#This Row],[Product ID]],Products[[#Headers],[#Data],[Product ID]:[Product Name]],2,FALSE)</f>
        <v>Wirebound Message Book, 4 per Page</v>
      </c>
      <c r="P897" s="1" t="str">
        <f>VLOOKUP(Sales[[#This Row],[Product ID]],Products[[#Headers],[#Data],[Product ID]:[Category]],3,)</f>
        <v>Office Supplies</v>
      </c>
      <c r="Q897" s="13">
        <f>VLOOKUP(Sales[[#This Row],[Product ID]],Products[[#Headers],[#Data],[Product ID]:[Unit Price]],4,FALSE)</f>
        <v>77.56</v>
      </c>
      <c r="R897" s="14">
        <f>VLOOKUP(Sales[[#This Row],[Product ID]],Products[[#Headers],[#Data]],5,FALSE)</f>
        <v>58</v>
      </c>
      <c r="S897" s="13">
        <f>Sales[[#This Row],[Quantity]]*Sales[[#This Row],[Unit Price]]</f>
        <v>5584.32</v>
      </c>
      <c r="T897" s="14">
        <f>Sales[[#This Row],[Quantity]]*Sales[[#This Row],[Unit Cost]]</f>
        <v>4176</v>
      </c>
      <c r="U897" s="13">
        <f>Sales[[#This Row],[Total Sales]]-Sales[[#This Row],[Total Cost]]</f>
        <v>1408.3199999999997</v>
      </c>
    </row>
    <row r="898" spans="1:21" x14ac:dyDescent="0.25">
      <c r="A898" t="s">
        <v>906</v>
      </c>
      <c r="B898" s="2">
        <v>44089</v>
      </c>
      <c r="C898" s="2" t="str">
        <f t="shared" ref="C898:C961" si="28">TEXT(B898,"DDDD")</f>
        <v>Tuesday</v>
      </c>
      <c r="D898" s="2" t="str">
        <f t="shared" ref="D898:D961" si="29">TEXT(B898,"MMMM")</f>
        <v>September</v>
      </c>
      <c r="E898" s="3">
        <v>0.43034961477612133</v>
      </c>
      <c r="F898" t="s">
        <v>2112</v>
      </c>
      <c r="G898" t="s">
        <v>2324</v>
      </c>
      <c r="H898" t="s">
        <v>1011</v>
      </c>
      <c r="I898" s="1" t="s">
        <v>2655</v>
      </c>
      <c r="J898" s="1" t="s">
        <v>2655</v>
      </c>
      <c r="K898" s="1" t="s">
        <v>2549</v>
      </c>
      <c r="L898" s="1" t="s">
        <v>1013</v>
      </c>
      <c r="M898">
        <v>13057</v>
      </c>
      <c r="N898">
        <v>32</v>
      </c>
      <c r="O898" s="1" t="str">
        <f>VLOOKUP(Sales[[#This Row],[Product ID]],Products[[#Headers],[#Data],[Product ID]:[Product Name]],2,FALSE)</f>
        <v>Staple magnet</v>
      </c>
      <c r="P898" s="1" t="str">
        <f>VLOOKUP(Sales[[#This Row],[Product ID]],Products[[#Headers],[#Data],[Product ID]:[Category]],3,)</f>
        <v>Office Supplies</v>
      </c>
      <c r="Q898" s="13">
        <f>VLOOKUP(Sales[[#This Row],[Product ID]],Products[[#Headers],[#Data],[Product ID]:[Unit Price]],4,FALSE)</f>
        <v>83.14</v>
      </c>
      <c r="R898" s="14">
        <f>VLOOKUP(Sales[[#This Row],[Product ID]],Products[[#Headers],[#Data]],5,FALSE)</f>
        <v>73</v>
      </c>
      <c r="S898" s="13">
        <f>Sales[[#This Row],[Quantity]]*Sales[[#This Row],[Unit Price]]</f>
        <v>2660.48</v>
      </c>
      <c r="T898" s="14">
        <f>Sales[[#This Row],[Quantity]]*Sales[[#This Row],[Unit Cost]]</f>
        <v>2336</v>
      </c>
      <c r="U898" s="13">
        <f>Sales[[#This Row],[Total Sales]]-Sales[[#This Row],[Total Cost]]</f>
        <v>324.48</v>
      </c>
    </row>
    <row r="899" spans="1:21" x14ac:dyDescent="0.25">
      <c r="A899" t="s">
        <v>907</v>
      </c>
      <c r="B899" s="2">
        <v>44321</v>
      </c>
      <c r="C899" s="2" t="str">
        <f t="shared" si="28"/>
        <v>Wednesday</v>
      </c>
      <c r="D899" s="2" t="str">
        <f t="shared" si="29"/>
        <v>May</v>
      </c>
      <c r="E899" s="3">
        <v>0.56595596251739477</v>
      </c>
      <c r="F899" t="s">
        <v>2057</v>
      </c>
      <c r="G899" t="s">
        <v>2269</v>
      </c>
      <c r="H899" t="s">
        <v>1010</v>
      </c>
      <c r="I899" s="1" t="s">
        <v>2614</v>
      </c>
      <c r="J899" s="1" t="s">
        <v>2614</v>
      </c>
      <c r="K899" s="1" t="s">
        <v>2549</v>
      </c>
      <c r="L899" s="1" t="s">
        <v>1014</v>
      </c>
      <c r="M899">
        <v>12461</v>
      </c>
      <c r="N899">
        <v>57</v>
      </c>
      <c r="O899" s="1" t="str">
        <f>VLOOKUP(Sales[[#This Row],[Product ID]],Products[[#Headers],[#Data],[Product ID]:[Product Name]],2,FALSE)</f>
        <v>Turquoise Lead Holder with Pocket Clip</v>
      </c>
      <c r="P899" s="1" t="str">
        <f>VLOOKUP(Sales[[#This Row],[Product ID]],Products[[#Headers],[#Data],[Product ID]:[Category]],3,)</f>
        <v>Office Supplies</v>
      </c>
      <c r="Q899" s="13">
        <f>VLOOKUP(Sales[[#This Row],[Product ID]],Products[[#Headers],[#Data],[Product ID]:[Unit Price]],4,FALSE)</f>
        <v>94.26</v>
      </c>
      <c r="R899" s="14">
        <f>VLOOKUP(Sales[[#This Row],[Product ID]],Products[[#Headers],[#Data]],5,FALSE)</f>
        <v>80</v>
      </c>
      <c r="S899" s="13">
        <f>Sales[[#This Row],[Quantity]]*Sales[[#This Row],[Unit Price]]</f>
        <v>5372.8200000000006</v>
      </c>
      <c r="T899" s="14">
        <f>Sales[[#This Row],[Quantity]]*Sales[[#This Row],[Unit Cost]]</f>
        <v>4560</v>
      </c>
      <c r="U899" s="13">
        <f>Sales[[#This Row],[Total Sales]]-Sales[[#This Row],[Total Cost]]</f>
        <v>812.82000000000062</v>
      </c>
    </row>
    <row r="900" spans="1:21" x14ac:dyDescent="0.25">
      <c r="A900" t="s">
        <v>908</v>
      </c>
      <c r="B900" s="2">
        <v>44269</v>
      </c>
      <c r="C900" s="2" t="str">
        <f t="shared" si="28"/>
        <v>Sunday</v>
      </c>
      <c r="D900" s="2" t="str">
        <f t="shared" si="29"/>
        <v>March</v>
      </c>
      <c r="E900" s="3">
        <v>0.33068803797270374</v>
      </c>
      <c r="F900" t="s">
        <v>2180</v>
      </c>
      <c r="G900" t="s">
        <v>2392</v>
      </c>
      <c r="H900" t="s">
        <v>1010</v>
      </c>
      <c r="I900" s="1" t="s">
        <v>2656</v>
      </c>
      <c r="J900" s="1" t="s">
        <v>2656</v>
      </c>
      <c r="K900" s="1" t="s">
        <v>2549</v>
      </c>
      <c r="L900" s="1" t="s">
        <v>1012</v>
      </c>
      <c r="M900">
        <v>12460</v>
      </c>
      <c r="N900">
        <v>99</v>
      </c>
      <c r="O900" s="1" t="str">
        <f>VLOOKUP(Sales[[#This Row],[Product ID]],Products[[#Headers],[#Data],[Product ID]:[Product Name]],2,FALSE)</f>
        <v>Eldon Portable Mobile Manager</v>
      </c>
      <c r="P900" s="1" t="str">
        <f>VLOOKUP(Sales[[#This Row],[Product ID]],Products[[#Headers],[#Data],[Product ID]:[Category]],3,)</f>
        <v>Office Supplies</v>
      </c>
      <c r="Q900" s="13">
        <f>VLOOKUP(Sales[[#This Row],[Product ID]],Products[[#Headers],[#Data],[Product ID]:[Unit Price]],4,FALSE)</f>
        <v>99.78</v>
      </c>
      <c r="R900" s="14">
        <f>VLOOKUP(Sales[[#This Row],[Product ID]],Products[[#Headers],[#Data]],5,FALSE)</f>
        <v>70</v>
      </c>
      <c r="S900" s="13">
        <f>Sales[[#This Row],[Quantity]]*Sales[[#This Row],[Unit Price]]</f>
        <v>9878.2199999999993</v>
      </c>
      <c r="T900" s="14">
        <f>Sales[[#This Row],[Quantity]]*Sales[[#This Row],[Unit Cost]]</f>
        <v>6930</v>
      </c>
      <c r="U900" s="13">
        <f>Sales[[#This Row],[Total Sales]]-Sales[[#This Row],[Total Cost]]</f>
        <v>2948.2199999999993</v>
      </c>
    </row>
    <row r="901" spans="1:21" x14ac:dyDescent="0.25">
      <c r="A901" t="s">
        <v>909</v>
      </c>
      <c r="B901" s="2">
        <v>44340</v>
      </c>
      <c r="C901" s="2" t="str">
        <f t="shared" si="28"/>
        <v>Monday</v>
      </c>
      <c r="D901" s="2" t="str">
        <f t="shared" si="29"/>
        <v>May</v>
      </c>
      <c r="E901" s="3">
        <v>0.37741256623229902</v>
      </c>
      <c r="F901" t="s">
        <v>2086</v>
      </c>
      <c r="G901" t="s">
        <v>2298</v>
      </c>
      <c r="H901" t="s">
        <v>1011</v>
      </c>
      <c r="I901" s="1" t="s">
        <v>2656</v>
      </c>
      <c r="J901" s="1" t="s">
        <v>2656</v>
      </c>
      <c r="K901" s="1" t="s">
        <v>2549</v>
      </c>
      <c r="L901" s="1" t="s">
        <v>1012</v>
      </c>
      <c r="M901">
        <v>12354</v>
      </c>
      <c r="N901">
        <v>92</v>
      </c>
      <c r="O901" s="1" t="str">
        <f>VLOOKUP(Sales[[#This Row],[Product ID]],Products[[#Headers],[#Data],[Product ID]:[Product Name]],2,FALSE)</f>
        <v>Topipizole</v>
      </c>
      <c r="P901" s="1" t="str">
        <f>VLOOKUP(Sales[[#This Row],[Product ID]],Products[[#Headers],[#Data],[Product ID]:[Category]],3,)</f>
        <v>Mood Stabilizers</v>
      </c>
      <c r="Q901" s="13">
        <f>VLOOKUP(Sales[[#This Row],[Product ID]],Products[[#Headers],[#Data],[Product ID]:[Unit Price]],4,FALSE)</f>
        <v>45.35</v>
      </c>
      <c r="R901" s="14">
        <f>VLOOKUP(Sales[[#This Row],[Product ID]],Products[[#Headers],[#Data]],5,FALSE)</f>
        <v>21</v>
      </c>
      <c r="S901" s="13">
        <f>Sales[[#This Row],[Quantity]]*Sales[[#This Row],[Unit Price]]</f>
        <v>4172.2</v>
      </c>
      <c r="T901" s="14">
        <f>Sales[[#This Row],[Quantity]]*Sales[[#This Row],[Unit Cost]]</f>
        <v>1932</v>
      </c>
      <c r="U901" s="13">
        <f>Sales[[#This Row],[Total Sales]]-Sales[[#This Row],[Total Cost]]</f>
        <v>2240.1999999999998</v>
      </c>
    </row>
    <row r="902" spans="1:21" x14ac:dyDescent="0.25">
      <c r="A902" t="s">
        <v>910</v>
      </c>
      <c r="B902" s="2">
        <v>44269</v>
      </c>
      <c r="C902" s="2" t="str">
        <f t="shared" si="28"/>
        <v>Sunday</v>
      </c>
      <c r="D902" s="2" t="str">
        <f t="shared" si="29"/>
        <v>March</v>
      </c>
      <c r="E902" s="3">
        <v>0.51129529632517345</v>
      </c>
      <c r="F902" t="s">
        <v>2213</v>
      </c>
      <c r="G902" t="s">
        <v>2425</v>
      </c>
      <c r="H902" t="s">
        <v>1010</v>
      </c>
      <c r="I902" s="1" t="s">
        <v>2631</v>
      </c>
      <c r="J902" s="1" t="s">
        <v>2631</v>
      </c>
      <c r="K902" s="1" t="s">
        <v>2538</v>
      </c>
      <c r="L902" s="1" t="s">
        <v>1012</v>
      </c>
      <c r="M902">
        <v>12850</v>
      </c>
      <c r="N902">
        <v>18</v>
      </c>
      <c r="O902" s="1" t="str">
        <f>VLOOKUP(Sales[[#This Row],[Product ID]],Products[[#Headers],[#Data],[Product ID]:[Product Name]],2,FALSE)</f>
        <v>Enermax Aurora Lite Keyboard</v>
      </c>
      <c r="P902" s="1" t="str">
        <f>VLOOKUP(Sales[[#This Row],[Product ID]],Products[[#Headers],[#Data],[Product ID]:[Category]],3,)</f>
        <v>Technology</v>
      </c>
      <c r="Q902" s="13">
        <f>VLOOKUP(Sales[[#This Row],[Product ID]],Products[[#Headers],[#Data],[Product ID]:[Unit Price]],4,FALSE)</f>
        <v>71.459999999999994</v>
      </c>
      <c r="R902" s="14">
        <f>VLOOKUP(Sales[[#This Row],[Product ID]],Products[[#Headers],[#Data]],5,FALSE)</f>
        <v>61</v>
      </c>
      <c r="S902" s="13">
        <f>Sales[[#This Row],[Quantity]]*Sales[[#This Row],[Unit Price]]</f>
        <v>1286.28</v>
      </c>
      <c r="T902" s="14">
        <f>Sales[[#This Row],[Quantity]]*Sales[[#This Row],[Unit Cost]]</f>
        <v>1098</v>
      </c>
      <c r="U902" s="13">
        <f>Sales[[#This Row],[Total Sales]]-Sales[[#This Row],[Total Cost]]</f>
        <v>188.27999999999997</v>
      </c>
    </row>
    <row r="903" spans="1:21" x14ac:dyDescent="0.25">
      <c r="A903" t="s">
        <v>911</v>
      </c>
      <c r="B903" s="2">
        <v>44062</v>
      </c>
      <c r="C903" s="2" t="str">
        <f t="shared" si="28"/>
        <v>Wednesday</v>
      </c>
      <c r="D903" s="2" t="str">
        <f t="shared" si="29"/>
        <v>August</v>
      </c>
      <c r="E903" s="3">
        <v>0.1440451762762579</v>
      </c>
      <c r="F903" t="s">
        <v>2120</v>
      </c>
      <c r="G903" t="s">
        <v>2332</v>
      </c>
      <c r="H903" t="s">
        <v>1011</v>
      </c>
      <c r="I903" s="1" t="s">
        <v>2542</v>
      </c>
      <c r="J903" s="1" t="s">
        <v>2542</v>
      </c>
      <c r="K903" s="1" t="s">
        <v>2538</v>
      </c>
      <c r="L903" s="1" t="s">
        <v>1012</v>
      </c>
      <c r="M903">
        <v>12269</v>
      </c>
      <c r="N903">
        <v>92</v>
      </c>
      <c r="O903" s="1" t="str">
        <f>VLOOKUP(Sales[[#This Row],[Product ID]],Products[[#Headers],[#Data],[Product ID]:[Product Name]],2,FALSE)</f>
        <v>Ketastadil</v>
      </c>
      <c r="P903" s="1" t="str">
        <f>VLOOKUP(Sales[[#This Row],[Product ID]],Products[[#Headers],[#Data],[Product ID]:[Category]],3,)</f>
        <v>Analgesics</v>
      </c>
      <c r="Q903" s="13">
        <f>VLOOKUP(Sales[[#This Row],[Product ID]],Products[[#Headers],[#Data],[Product ID]:[Unit Price]],4,FALSE)</f>
        <v>90.22</v>
      </c>
      <c r="R903" s="14">
        <f>VLOOKUP(Sales[[#This Row],[Product ID]],Products[[#Headers],[#Data]],5,FALSE)</f>
        <v>50</v>
      </c>
      <c r="S903" s="13">
        <f>Sales[[#This Row],[Quantity]]*Sales[[#This Row],[Unit Price]]</f>
        <v>8300.24</v>
      </c>
      <c r="T903" s="14">
        <f>Sales[[#This Row],[Quantity]]*Sales[[#This Row],[Unit Cost]]</f>
        <v>4600</v>
      </c>
      <c r="U903" s="13">
        <f>Sales[[#This Row],[Total Sales]]-Sales[[#This Row],[Total Cost]]</f>
        <v>3700.24</v>
      </c>
    </row>
    <row r="904" spans="1:21" x14ac:dyDescent="0.25">
      <c r="A904" t="s">
        <v>912</v>
      </c>
      <c r="B904" s="2">
        <v>44136</v>
      </c>
      <c r="C904" s="2" t="str">
        <f t="shared" si="28"/>
        <v>Sunday</v>
      </c>
      <c r="D904" s="2" t="str">
        <f t="shared" si="29"/>
        <v>November</v>
      </c>
      <c r="E904" s="3">
        <v>0.45591218437982273</v>
      </c>
      <c r="F904" t="s">
        <v>2165</v>
      </c>
      <c r="G904" t="s">
        <v>2377</v>
      </c>
      <c r="H904" t="s">
        <v>1010</v>
      </c>
      <c r="I904" s="1" t="s">
        <v>2540</v>
      </c>
      <c r="J904" s="1" t="s">
        <v>2540</v>
      </c>
      <c r="K904" s="1" t="s">
        <v>2538</v>
      </c>
      <c r="L904" s="1" t="s">
        <v>1012</v>
      </c>
      <c r="M904">
        <v>12318</v>
      </c>
      <c r="N904">
        <v>29</v>
      </c>
      <c r="O904" s="1" t="str">
        <f>VLOOKUP(Sales[[#This Row],[Product ID]],Products[[#Headers],[#Data],[Product ID]:[Product Name]],2,FALSE)</f>
        <v>Ranediol</v>
      </c>
      <c r="P904" s="1" t="str">
        <f>VLOOKUP(Sales[[#This Row],[Product ID]],Products[[#Headers],[#Data],[Product ID]:[Category]],3,)</f>
        <v>Antibiotics</v>
      </c>
      <c r="Q904" s="13">
        <f>VLOOKUP(Sales[[#This Row],[Product ID]],Products[[#Headers],[#Data],[Product ID]:[Unit Price]],4,FALSE)</f>
        <v>12.34</v>
      </c>
      <c r="R904" s="14">
        <f>VLOOKUP(Sales[[#This Row],[Product ID]],Products[[#Headers],[#Data]],5,FALSE)</f>
        <v>12</v>
      </c>
      <c r="S904" s="13">
        <f>Sales[[#This Row],[Quantity]]*Sales[[#This Row],[Unit Price]]</f>
        <v>357.86</v>
      </c>
      <c r="T904" s="14">
        <f>Sales[[#This Row],[Quantity]]*Sales[[#This Row],[Unit Cost]]</f>
        <v>348</v>
      </c>
      <c r="U904" s="13">
        <f>Sales[[#This Row],[Total Sales]]-Sales[[#This Row],[Total Cost]]</f>
        <v>9.8600000000000136</v>
      </c>
    </row>
    <row r="905" spans="1:21" x14ac:dyDescent="0.25">
      <c r="A905" t="s">
        <v>913</v>
      </c>
      <c r="B905" s="2">
        <v>44354</v>
      </c>
      <c r="C905" s="2" t="str">
        <f t="shared" si="28"/>
        <v>Monday</v>
      </c>
      <c r="D905" s="2" t="str">
        <f t="shared" si="29"/>
        <v>June</v>
      </c>
      <c r="E905" s="3">
        <v>0.41957063819799489</v>
      </c>
      <c r="F905" t="s">
        <v>2186</v>
      </c>
      <c r="G905" t="s">
        <v>2398</v>
      </c>
      <c r="H905" t="s">
        <v>1010</v>
      </c>
      <c r="I905" s="1" t="s">
        <v>2639</v>
      </c>
      <c r="J905" s="1" t="s">
        <v>2639</v>
      </c>
      <c r="K905" s="1" t="s">
        <v>2538</v>
      </c>
      <c r="L905" s="1" t="s">
        <v>1013</v>
      </c>
      <c r="M905">
        <v>12779</v>
      </c>
      <c r="N905">
        <v>28</v>
      </c>
      <c r="O905" s="1" t="str">
        <f>VLOOKUP(Sales[[#This Row],[Product ID]],Products[[#Headers],[#Data],[Product ID]:[Product Name]],2,FALSE)</f>
        <v>Memorex Mini Travel Drive 16 GB USB 2.0 Flash Drive</v>
      </c>
      <c r="P905" s="1" t="str">
        <f>VLOOKUP(Sales[[#This Row],[Product ID]],Products[[#Headers],[#Data],[Product ID]:[Category]],3,)</f>
        <v>Technology</v>
      </c>
      <c r="Q905" s="13">
        <f>VLOOKUP(Sales[[#This Row],[Product ID]],Products[[#Headers],[#Data],[Product ID]:[Unit Price]],4,FALSE)</f>
        <v>19.36</v>
      </c>
      <c r="R905" s="14">
        <f>VLOOKUP(Sales[[#This Row],[Product ID]],Products[[#Headers],[#Data]],5,FALSE)</f>
        <v>9</v>
      </c>
      <c r="S905" s="13">
        <f>Sales[[#This Row],[Quantity]]*Sales[[#This Row],[Unit Price]]</f>
        <v>542.07999999999993</v>
      </c>
      <c r="T905" s="14">
        <f>Sales[[#This Row],[Quantity]]*Sales[[#This Row],[Unit Cost]]</f>
        <v>252</v>
      </c>
      <c r="U905" s="13">
        <f>Sales[[#This Row],[Total Sales]]-Sales[[#This Row],[Total Cost]]</f>
        <v>290.07999999999993</v>
      </c>
    </row>
    <row r="906" spans="1:21" x14ac:dyDescent="0.25">
      <c r="A906" t="s">
        <v>914</v>
      </c>
      <c r="B906" s="2">
        <v>44010</v>
      </c>
      <c r="C906" s="2" t="str">
        <f t="shared" si="28"/>
        <v>Sunday</v>
      </c>
      <c r="D906" s="2" t="str">
        <f t="shared" si="29"/>
        <v>June</v>
      </c>
      <c r="E906" s="3">
        <v>0.34924382164779622</v>
      </c>
      <c r="F906" t="s">
        <v>2036</v>
      </c>
      <c r="G906" t="s">
        <v>2248</v>
      </c>
      <c r="H906" t="s">
        <v>1011</v>
      </c>
      <c r="I906" s="1" t="s">
        <v>2545</v>
      </c>
      <c r="J906" s="1" t="s">
        <v>2545</v>
      </c>
      <c r="K906" s="1" t="s">
        <v>2538</v>
      </c>
      <c r="L906" s="1" t="s">
        <v>1012</v>
      </c>
      <c r="M906">
        <v>12644</v>
      </c>
      <c r="N906">
        <v>21</v>
      </c>
      <c r="O906" s="1" t="str">
        <f>VLOOKUP(Sales[[#This Row],[Product ID]],Products[[#Headers],[#Data],[Product ID]:[Product Name]],2,FALSE)</f>
        <v>Ibico Laser Imprintable Binding System Covers</v>
      </c>
      <c r="P906" s="1" t="str">
        <f>VLOOKUP(Sales[[#This Row],[Product ID]],Products[[#Headers],[#Data],[Product ID]:[Category]],3,)</f>
        <v>Office Supplies</v>
      </c>
      <c r="Q906" s="13">
        <f>VLOOKUP(Sales[[#This Row],[Product ID]],Products[[#Headers],[#Data],[Product ID]:[Unit Price]],4,FALSE)</f>
        <v>90.74</v>
      </c>
      <c r="R906" s="14">
        <f>VLOOKUP(Sales[[#This Row],[Product ID]],Products[[#Headers],[#Data]],5,FALSE)</f>
        <v>81</v>
      </c>
      <c r="S906" s="13">
        <f>Sales[[#This Row],[Quantity]]*Sales[[#This Row],[Unit Price]]</f>
        <v>1905.54</v>
      </c>
      <c r="T906" s="14">
        <f>Sales[[#This Row],[Quantity]]*Sales[[#This Row],[Unit Cost]]</f>
        <v>1701</v>
      </c>
      <c r="U906" s="13">
        <f>Sales[[#This Row],[Total Sales]]-Sales[[#This Row],[Total Cost]]</f>
        <v>204.53999999999996</v>
      </c>
    </row>
    <row r="907" spans="1:21" x14ac:dyDescent="0.25">
      <c r="A907" t="s">
        <v>915</v>
      </c>
      <c r="B907" s="2">
        <v>44017</v>
      </c>
      <c r="C907" s="2" t="str">
        <f t="shared" si="28"/>
        <v>Sunday</v>
      </c>
      <c r="D907" s="2" t="str">
        <f t="shared" si="29"/>
        <v>July</v>
      </c>
      <c r="E907" s="3">
        <v>0.34904651471460901</v>
      </c>
      <c r="F907" t="s">
        <v>2184</v>
      </c>
      <c r="G907" t="s">
        <v>2396</v>
      </c>
      <c r="H907" t="s">
        <v>1010</v>
      </c>
      <c r="I907" s="1" t="s">
        <v>2545</v>
      </c>
      <c r="J907" s="1" t="s">
        <v>2545</v>
      </c>
      <c r="K907" s="1" t="s">
        <v>2538</v>
      </c>
      <c r="L907" s="1" t="s">
        <v>1012</v>
      </c>
      <c r="M907">
        <v>12786</v>
      </c>
      <c r="N907">
        <v>80</v>
      </c>
      <c r="O907" s="1" t="str">
        <f>VLOOKUP(Sales[[#This Row],[Product ID]],Products[[#Headers],[#Data],[Product ID]:[Product Name]],2,FALSE)</f>
        <v>Poly Designer Cover &amp; Back</v>
      </c>
      <c r="P907" s="1" t="str">
        <f>VLOOKUP(Sales[[#This Row],[Product ID]],Products[[#Headers],[#Data],[Product ID]:[Category]],3,)</f>
        <v>Office Supplies</v>
      </c>
      <c r="Q907" s="13">
        <f>VLOOKUP(Sales[[#This Row],[Product ID]],Products[[#Headers],[#Data],[Product ID]:[Unit Price]],4,FALSE)</f>
        <v>72.78</v>
      </c>
      <c r="R907" s="14">
        <f>VLOOKUP(Sales[[#This Row],[Product ID]],Products[[#Headers],[#Data]],5,FALSE)</f>
        <v>52</v>
      </c>
      <c r="S907" s="13">
        <f>Sales[[#This Row],[Quantity]]*Sales[[#This Row],[Unit Price]]</f>
        <v>5822.4</v>
      </c>
      <c r="T907" s="14">
        <f>Sales[[#This Row],[Quantity]]*Sales[[#This Row],[Unit Cost]]</f>
        <v>4160</v>
      </c>
      <c r="U907" s="13">
        <f>Sales[[#This Row],[Total Sales]]-Sales[[#This Row],[Total Cost]]</f>
        <v>1662.3999999999996</v>
      </c>
    </row>
    <row r="908" spans="1:21" x14ac:dyDescent="0.25">
      <c r="A908" t="s">
        <v>916</v>
      </c>
      <c r="B908" s="2">
        <v>44361</v>
      </c>
      <c r="C908" s="2" t="str">
        <f t="shared" si="28"/>
        <v>Monday</v>
      </c>
      <c r="D908" s="2" t="str">
        <f t="shared" si="29"/>
        <v>June</v>
      </c>
      <c r="E908" s="3">
        <v>0.34686643756092728</v>
      </c>
      <c r="F908" t="s">
        <v>2181</v>
      </c>
      <c r="G908" t="s">
        <v>2393</v>
      </c>
      <c r="H908" t="s">
        <v>1011</v>
      </c>
      <c r="I908" s="1" t="s">
        <v>2657</v>
      </c>
      <c r="J908" s="1" t="s">
        <v>2657</v>
      </c>
      <c r="K908" s="1" t="s">
        <v>2538</v>
      </c>
      <c r="L908" s="1" t="s">
        <v>1012</v>
      </c>
      <c r="M908">
        <v>12921</v>
      </c>
      <c r="N908">
        <v>65</v>
      </c>
      <c r="O908" s="1" t="str">
        <f>VLOOKUP(Sales[[#This Row],[Product ID]],Products[[#Headers],[#Data],[Product ID]:[Product Name]],2,FALSE)</f>
        <v>Avery 480</v>
      </c>
      <c r="P908" s="1" t="str">
        <f>VLOOKUP(Sales[[#This Row],[Product ID]],Products[[#Headers],[#Data],[Product ID]:[Category]],3,)</f>
        <v>Office Supplies</v>
      </c>
      <c r="Q908" s="13">
        <f>VLOOKUP(Sales[[#This Row],[Product ID]],Products[[#Headers],[#Data],[Product ID]:[Unit Price]],4,FALSE)</f>
        <v>10.99</v>
      </c>
      <c r="R908" s="14">
        <f>VLOOKUP(Sales[[#This Row],[Product ID]],Products[[#Headers],[#Data]],5,FALSE)</f>
        <v>7</v>
      </c>
      <c r="S908" s="13">
        <f>Sales[[#This Row],[Quantity]]*Sales[[#This Row],[Unit Price]]</f>
        <v>714.35</v>
      </c>
      <c r="T908" s="14">
        <f>Sales[[#This Row],[Quantity]]*Sales[[#This Row],[Unit Cost]]</f>
        <v>455</v>
      </c>
      <c r="U908" s="13">
        <f>Sales[[#This Row],[Total Sales]]-Sales[[#This Row],[Total Cost]]</f>
        <v>259.35000000000002</v>
      </c>
    </row>
    <row r="909" spans="1:21" x14ac:dyDescent="0.25">
      <c r="A909" t="s">
        <v>917</v>
      </c>
      <c r="B909" s="2">
        <v>44286</v>
      </c>
      <c r="C909" s="2" t="str">
        <f t="shared" si="28"/>
        <v>Wednesday</v>
      </c>
      <c r="D909" s="2" t="str">
        <f t="shared" si="29"/>
        <v>March</v>
      </c>
      <c r="E909" s="3">
        <v>0.5317265057762024</v>
      </c>
      <c r="F909" t="s">
        <v>2082</v>
      </c>
      <c r="G909" t="s">
        <v>2294</v>
      </c>
      <c r="H909" t="s">
        <v>1011</v>
      </c>
      <c r="I909" s="1" t="s">
        <v>2658</v>
      </c>
      <c r="J909" s="1" t="s">
        <v>2658</v>
      </c>
      <c r="K909" s="1" t="s">
        <v>2538</v>
      </c>
      <c r="L909" s="1" t="s">
        <v>1012</v>
      </c>
      <c r="M909">
        <v>12567</v>
      </c>
      <c r="N909">
        <v>92</v>
      </c>
      <c r="O909" s="1" t="str">
        <f>VLOOKUP(Sales[[#This Row],[Product ID]],Products[[#Headers],[#Data],[Product ID]:[Product Name]],2,FALSE)</f>
        <v>Nortel Business Series Terminal T7208 Digital phone</v>
      </c>
      <c r="P909" s="1" t="str">
        <f>VLOOKUP(Sales[[#This Row],[Product ID]],Products[[#Headers],[#Data],[Product ID]:[Category]],3,)</f>
        <v>Technology</v>
      </c>
      <c r="Q909" s="13">
        <f>VLOOKUP(Sales[[#This Row],[Product ID]],Products[[#Headers],[#Data],[Product ID]:[Unit Price]],4,FALSE)</f>
        <v>95.54</v>
      </c>
      <c r="R909" s="14">
        <f>VLOOKUP(Sales[[#This Row],[Product ID]],Products[[#Headers],[#Data]],5,FALSE)</f>
        <v>69</v>
      </c>
      <c r="S909" s="13">
        <f>Sales[[#This Row],[Quantity]]*Sales[[#This Row],[Unit Price]]</f>
        <v>8789.68</v>
      </c>
      <c r="T909" s="14">
        <f>Sales[[#This Row],[Quantity]]*Sales[[#This Row],[Unit Cost]]</f>
        <v>6348</v>
      </c>
      <c r="U909" s="13">
        <f>Sales[[#This Row],[Total Sales]]-Sales[[#This Row],[Total Cost]]</f>
        <v>2441.6800000000003</v>
      </c>
    </row>
    <row r="910" spans="1:21" x14ac:dyDescent="0.25">
      <c r="A910" t="s">
        <v>918</v>
      </c>
      <c r="B910" s="2">
        <v>44025</v>
      </c>
      <c r="C910" s="2" t="str">
        <f t="shared" si="28"/>
        <v>Monday</v>
      </c>
      <c r="D910" s="2" t="str">
        <f t="shared" si="29"/>
        <v>July</v>
      </c>
      <c r="E910" s="3">
        <v>0.3408450963488816</v>
      </c>
      <c r="F910" t="s">
        <v>2141</v>
      </c>
      <c r="G910" t="s">
        <v>2353</v>
      </c>
      <c r="H910" t="s">
        <v>1011</v>
      </c>
      <c r="I910" s="1" t="s">
        <v>2659</v>
      </c>
      <c r="J910" s="1" t="s">
        <v>2659</v>
      </c>
      <c r="K910" s="1" t="s">
        <v>2538</v>
      </c>
      <c r="L910" s="1" t="s">
        <v>1012</v>
      </c>
      <c r="M910">
        <v>13086</v>
      </c>
      <c r="N910">
        <v>88</v>
      </c>
      <c r="O910" s="1" t="str">
        <f>VLOOKUP(Sales[[#This Row],[Product ID]],Products[[#Headers],[#Data],[Product ID]:[Product Name]],2,FALSE)</f>
        <v>Bush Westfield Collection Bookcases, Fully Assembled</v>
      </c>
      <c r="P910" s="1" t="str">
        <f>VLOOKUP(Sales[[#This Row],[Product ID]],Products[[#Headers],[#Data],[Product ID]:[Category]],3,)</f>
        <v>Furniture</v>
      </c>
      <c r="Q910" s="13">
        <f>VLOOKUP(Sales[[#This Row],[Product ID]],Products[[#Headers],[#Data],[Product ID]:[Unit Price]],4,FALSE)</f>
        <v>62.85</v>
      </c>
      <c r="R910" s="14">
        <f>VLOOKUP(Sales[[#This Row],[Product ID]],Products[[#Headers],[#Data]],5,FALSE)</f>
        <v>50</v>
      </c>
      <c r="S910" s="13">
        <f>Sales[[#This Row],[Quantity]]*Sales[[#This Row],[Unit Price]]</f>
        <v>5530.8</v>
      </c>
      <c r="T910" s="14">
        <f>Sales[[#This Row],[Quantity]]*Sales[[#This Row],[Unit Cost]]</f>
        <v>4400</v>
      </c>
      <c r="U910" s="13">
        <f>Sales[[#This Row],[Total Sales]]-Sales[[#This Row],[Total Cost]]</f>
        <v>1130.8000000000002</v>
      </c>
    </row>
    <row r="911" spans="1:21" x14ac:dyDescent="0.25">
      <c r="A911" t="s">
        <v>919</v>
      </c>
      <c r="B911" s="2">
        <v>44223</v>
      </c>
      <c r="C911" s="2" t="str">
        <f t="shared" si="28"/>
        <v>Wednesday</v>
      </c>
      <c r="D911" s="2" t="str">
        <f t="shared" si="29"/>
        <v>January</v>
      </c>
      <c r="E911" s="3">
        <v>0.18276044339733932</v>
      </c>
      <c r="F911" t="s">
        <v>2098</v>
      </c>
      <c r="G911" t="s">
        <v>2310</v>
      </c>
      <c r="H911" t="s">
        <v>1011</v>
      </c>
      <c r="I911" s="1" t="s">
        <v>2660</v>
      </c>
      <c r="J911" s="1" t="s">
        <v>2660</v>
      </c>
      <c r="K911" s="1" t="s">
        <v>2538</v>
      </c>
      <c r="L911" s="1" t="s">
        <v>1012</v>
      </c>
      <c r="M911">
        <v>12315</v>
      </c>
      <c r="N911">
        <v>45</v>
      </c>
      <c r="O911" s="1" t="str">
        <f>VLOOKUP(Sales[[#This Row],[Product ID]],Products[[#Headers],[#Data],[Product ID]:[Product Name]],2,FALSE)</f>
        <v>Pulmogen Alitora</v>
      </c>
      <c r="P911" s="1" t="str">
        <f>VLOOKUP(Sales[[#This Row],[Product ID]],Products[[#Headers],[#Data],[Product ID]:[Category]],3,)</f>
        <v>Antiseptics</v>
      </c>
      <c r="Q911" s="13">
        <f>VLOOKUP(Sales[[#This Row],[Product ID]],Products[[#Headers],[#Data],[Product ID]:[Unit Price]],4,FALSE)</f>
        <v>38.47</v>
      </c>
      <c r="R911" s="14">
        <f>VLOOKUP(Sales[[#This Row],[Product ID]],Products[[#Headers],[#Data]],5,FALSE)</f>
        <v>31</v>
      </c>
      <c r="S911" s="13">
        <f>Sales[[#This Row],[Quantity]]*Sales[[#This Row],[Unit Price]]</f>
        <v>1731.1499999999999</v>
      </c>
      <c r="T911" s="14">
        <f>Sales[[#This Row],[Quantity]]*Sales[[#This Row],[Unit Cost]]</f>
        <v>1395</v>
      </c>
      <c r="U911" s="13">
        <f>Sales[[#This Row],[Total Sales]]-Sales[[#This Row],[Total Cost]]</f>
        <v>336.14999999999986</v>
      </c>
    </row>
    <row r="912" spans="1:21" x14ac:dyDescent="0.25">
      <c r="A912" t="s">
        <v>920</v>
      </c>
      <c r="B912" s="2">
        <v>44222</v>
      </c>
      <c r="C912" s="2" t="str">
        <f t="shared" si="28"/>
        <v>Tuesday</v>
      </c>
      <c r="D912" s="2" t="str">
        <f t="shared" si="29"/>
        <v>January</v>
      </c>
      <c r="E912" s="3">
        <v>0.52038648982523927</v>
      </c>
      <c r="F912" t="s">
        <v>2029</v>
      </c>
      <c r="G912" t="s">
        <v>2241</v>
      </c>
      <c r="H912" t="s">
        <v>1010</v>
      </c>
      <c r="I912" s="1" t="s">
        <v>2605</v>
      </c>
      <c r="J912" s="1" t="s">
        <v>2605</v>
      </c>
      <c r="K912" s="1" t="s">
        <v>2549</v>
      </c>
      <c r="L912" s="1" t="s">
        <v>1012</v>
      </c>
      <c r="M912">
        <v>12478</v>
      </c>
      <c r="N912">
        <v>59</v>
      </c>
      <c r="O912" s="1" t="str">
        <f>VLOOKUP(Sales[[#This Row],[Product ID]],Products[[#Headers],[#Data],[Product ID]:[Product Name]],2,FALSE)</f>
        <v>Speck Products Candyshell Flip Case</v>
      </c>
      <c r="P912" s="1" t="str">
        <f>VLOOKUP(Sales[[#This Row],[Product ID]],Products[[#Headers],[#Data],[Product ID]:[Category]],3,)</f>
        <v>Technology</v>
      </c>
      <c r="Q912" s="13">
        <f>VLOOKUP(Sales[[#This Row],[Product ID]],Products[[#Headers],[#Data],[Product ID]:[Unit Price]],4,FALSE)</f>
        <v>44.65</v>
      </c>
      <c r="R912" s="14">
        <f>VLOOKUP(Sales[[#This Row],[Product ID]],Products[[#Headers],[#Data]],5,FALSE)</f>
        <v>21</v>
      </c>
      <c r="S912" s="13">
        <f>Sales[[#This Row],[Quantity]]*Sales[[#This Row],[Unit Price]]</f>
        <v>2634.35</v>
      </c>
      <c r="T912" s="14">
        <f>Sales[[#This Row],[Quantity]]*Sales[[#This Row],[Unit Cost]]</f>
        <v>1239</v>
      </c>
      <c r="U912" s="13">
        <f>Sales[[#This Row],[Total Sales]]-Sales[[#This Row],[Total Cost]]</f>
        <v>1395.35</v>
      </c>
    </row>
    <row r="913" spans="1:21" x14ac:dyDescent="0.25">
      <c r="A913" t="s">
        <v>921</v>
      </c>
      <c r="B913" s="2">
        <v>44037</v>
      </c>
      <c r="C913" s="2" t="str">
        <f t="shared" si="28"/>
        <v>Saturday</v>
      </c>
      <c r="D913" s="2" t="str">
        <f t="shared" si="29"/>
        <v>July</v>
      </c>
      <c r="E913" s="3">
        <v>0.94503691551577718</v>
      </c>
      <c r="F913" t="s">
        <v>2229</v>
      </c>
      <c r="G913" t="s">
        <v>2441</v>
      </c>
      <c r="H913" t="s">
        <v>1010</v>
      </c>
      <c r="I913" s="1" t="s">
        <v>2601</v>
      </c>
      <c r="J913" s="1" t="s">
        <v>2601</v>
      </c>
      <c r="K913" s="1" t="s">
        <v>2549</v>
      </c>
      <c r="L913" s="1" t="s">
        <v>1012</v>
      </c>
      <c r="M913">
        <v>13122</v>
      </c>
      <c r="N913">
        <v>16</v>
      </c>
      <c r="O913" s="1" t="str">
        <f>VLOOKUP(Sales[[#This Row],[Product ID]],Products[[#Headers],[#Data],[Product ID]:[Product Name]],2,FALSE)</f>
        <v>DAX Black Cherry Wood-Tone Poster Frame</v>
      </c>
      <c r="P913" s="1" t="str">
        <f>VLOOKUP(Sales[[#This Row],[Product ID]],Products[[#Headers],[#Data],[Product ID]:[Category]],3,)</f>
        <v>Furniture</v>
      </c>
      <c r="Q913" s="13">
        <f>VLOOKUP(Sales[[#This Row],[Product ID]],Products[[#Headers],[#Data],[Product ID]:[Unit Price]],4,FALSE)</f>
        <v>82.34</v>
      </c>
      <c r="R913" s="14">
        <f>VLOOKUP(Sales[[#This Row],[Product ID]],Products[[#Headers],[#Data]],5,FALSE)</f>
        <v>50</v>
      </c>
      <c r="S913" s="13">
        <f>Sales[[#This Row],[Quantity]]*Sales[[#This Row],[Unit Price]]</f>
        <v>1317.44</v>
      </c>
      <c r="T913" s="14">
        <f>Sales[[#This Row],[Quantity]]*Sales[[#This Row],[Unit Cost]]</f>
        <v>800</v>
      </c>
      <c r="U913" s="13">
        <f>Sales[[#This Row],[Total Sales]]-Sales[[#This Row],[Total Cost]]</f>
        <v>517.44000000000005</v>
      </c>
    </row>
    <row r="914" spans="1:21" x14ac:dyDescent="0.25">
      <c r="A914" t="s">
        <v>922</v>
      </c>
      <c r="B914" s="2">
        <v>44189</v>
      </c>
      <c r="C914" s="2" t="str">
        <f t="shared" si="28"/>
        <v>Thursday</v>
      </c>
      <c r="D914" s="2" t="str">
        <f t="shared" si="29"/>
        <v>December</v>
      </c>
      <c r="E914" s="3">
        <v>0.95120566711764742</v>
      </c>
      <c r="F914" t="s">
        <v>2162</v>
      </c>
      <c r="G914" t="s">
        <v>2374</v>
      </c>
      <c r="H914" t="s">
        <v>1011</v>
      </c>
      <c r="I914" s="1" t="s">
        <v>2619</v>
      </c>
      <c r="J914" s="1" t="s">
        <v>2619</v>
      </c>
      <c r="K914" s="1" t="s">
        <v>2549</v>
      </c>
      <c r="L914" s="1" t="s">
        <v>1012</v>
      </c>
      <c r="M914">
        <v>12755</v>
      </c>
      <c r="N914">
        <v>40</v>
      </c>
      <c r="O914" s="1" t="str">
        <f>VLOOKUP(Sales[[#This Row],[Product ID]],Products[[#Headers],[#Data],[Product ID]:[Product Name]],2,FALSE)</f>
        <v>Epson WorkForce WF-2530 All-in-One Printer, Copier Scanner</v>
      </c>
      <c r="P914" s="1" t="str">
        <f>VLOOKUP(Sales[[#This Row],[Product ID]],Products[[#Headers],[#Data],[Product ID]:[Category]],3,)</f>
        <v>Technology</v>
      </c>
      <c r="Q914" s="13">
        <f>VLOOKUP(Sales[[#This Row],[Product ID]],Products[[#Headers],[#Data],[Product ID]:[Unit Price]],4,FALSE)</f>
        <v>91.61</v>
      </c>
      <c r="R914" s="14">
        <f>VLOOKUP(Sales[[#This Row],[Product ID]],Products[[#Headers],[#Data]],5,FALSE)</f>
        <v>82</v>
      </c>
      <c r="S914" s="13">
        <f>Sales[[#This Row],[Quantity]]*Sales[[#This Row],[Unit Price]]</f>
        <v>3664.4</v>
      </c>
      <c r="T914" s="14">
        <f>Sales[[#This Row],[Quantity]]*Sales[[#This Row],[Unit Cost]]</f>
        <v>3280</v>
      </c>
      <c r="U914" s="13">
        <f>Sales[[#This Row],[Total Sales]]-Sales[[#This Row],[Total Cost]]</f>
        <v>384.40000000000009</v>
      </c>
    </row>
    <row r="915" spans="1:21" x14ac:dyDescent="0.25">
      <c r="A915" t="s">
        <v>923</v>
      </c>
      <c r="B915" s="2">
        <v>44209</v>
      </c>
      <c r="C915" s="2" t="str">
        <f t="shared" si="28"/>
        <v>Wednesday</v>
      </c>
      <c r="D915" s="2" t="str">
        <f t="shared" si="29"/>
        <v>January</v>
      </c>
      <c r="E915" s="3">
        <v>0.78224227066104379</v>
      </c>
      <c r="F915" t="s">
        <v>2041</v>
      </c>
      <c r="G915" t="s">
        <v>2253</v>
      </c>
      <c r="H915" t="s">
        <v>1011</v>
      </c>
      <c r="I915" s="1" t="s">
        <v>2661</v>
      </c>
      <c r="J915" s="1" t="s">
        <v>2661</v>
      </c>
      <c r="K915" s="1" t="s">
        <v>2549</v>
      </c>
      <c r="L915" s="1" t="s">
        <v>1012</v>
      </c>
      <c r="M915">
        <v>12700</v>
      </c>
      <c r="N915">
        <v>63</v>
      </c>
      <c r="O915" s="1" t="str">
        <f>VLOOKUP(Sales[[#This Row],[Product ID]],Products[[#Headers],[#Data],[Product ID]:[Product Name]],2,FALSE)</f>
        <v>Wilson Jones “Snap” Scratch Pad Binder Tool for Ring Binders</v>
      </c>
      <c r="P915" s="1" t="str">
        <f>VLOOKUP(Sales[[#This Row],[Product ID]],Products[[#Headers],[#Data],[Product ID]:[Category]],3,)</f>
        <v>Office Supplies</v>
      </c>
      <c r="Q915" s="13">
        <f>VLOOKUP(Sales[[#This Row],[Product ID]],Products[[#Headers],[#Data],[Product ID]:[Unit Price]],4,FALSE)</f>
        <v>49.33</v>
      </c>
      <c r="R915" s="14">
        <f>VLOOKUP(Sales[[#This Row],[Product ID]],Products[[#Headers],[#Data]],5,FALSE)</f>
        <v>42</v>
      </c>
      <c r="S915" s="13">
        <f>Sales[[#This Row],[Quantity]]*Sales[[#This Row],[Unit Price]]</f>
        <v>3107.79</v>
      </c>
      <c r="T915" s="14">
        <f>Sales[[#This Row],[Quantity]]*Sales[[#This Row],[Unit Cost]]</f>
        <v>2646</v>
      </c>
      <c r="U915" s="13">
        <f>Sales[[#This Row],[Total Sales]]-Sales[[#This Row],[Total Cost]]</f>
        <v>461.78999999999996</v>
      </c>
    </row>
    <row r="916" spans="1:21" x14ac:dyDescent="0.25">
      <c r="A916" t="s">
        <v>924</v>
      </c>
      <c r="B916" s="2">
        <v>44360</v>
      </c>
      <c r="C916" s="2" t="str">
        <f t="shared" si="28"/>
        <v>Sunday</v>
      </c>
      <c r="D916" s="2" t="str">
        <f t="shared" si="29"/>
        <v>June</v>
      </c>
      <c r="E916" s="3">
        <v>0.59795056703216942</v>
      </c>
      <c r="F916" t="s">
        <v>2132</v>
      </c>
      <c r="G916" t="s">
        <v>2344</v>
      </c>
      <c r="H916" t="s">
        <v>1011</v>
      </c>
      <c r="I916" s="1" t="s">
        <v>2662</v>
      </c>
      <c r="J916" s="1" t="s">
        <v>2662</v>
      </c>
      <c r="K916" s="1" t="s">
        <v>2549</v>
      </c>
      <c r="L916" s="1" t="s">
        <v>1013</v>
      </c>
      <c r="M916">
        <v>13105</v>
      </c>
      <c r="N916">
        <v>56</v>
      </c>
      <c r="O916" s="1" t="str">
        <f>VLOOKUP(Sales[[#This Row],[Product ID]],Products[[#Headers],[#Data],[Product ID]:[Product Name]],2,FALSE)</f>
        <v>Message Book, Standard Line "While You Were Out", 5 1/2" X 4", 200 Sets/Book</v>
      </c>
      <c r="P916" s="1" t="str">
        <f>VLOOKUP(Sales[[#This Row],[Product ID]],Products[[#Headers],[#Data],[Product ID]:[Category]],3,)</f>
        <v>Office Supplies</v>
      </c>
      <c r="Q916" s="13">
        <f>VLOOKUP(Sales[[#This Row],[Product ID]],Products[[#Headers],[#Data],[Product ID]:[Unit Price]],4,FALSE)</f>
        <v>36.909999999999997</v>
      </c>
      <c r="R916" s="14">
        <f>VLOOKUP(Sales[[#This Row],[Product ID]],Products[[#Headers],[#Data]],5,FALSE)</f>
        <v>22</v>
      </c>
      <c r="S916" s="13">
        <f>Sales[[#This Row],[Quantity]]*Sales[[#This Row],[Unit Price]]</f>
        <v>2066.96</v>
      </c>
      <c r="T916" s="14">
        <f>Sales[[#This Row],[Quantity]]*Sales[[#This Row],[Unit Cost]]</f>
        <v>1232</v>
      </c>
      <c r="U916" s="13">
        <f>Sales[[#This Row],[Total Sales]]-Sales[[#This Row],[Total Cost]]</f>
        <v>834.96</v>
      </c>
    </row>
    <row r="917" spans="1:21" x14ac:dyDescent="0.25">
      <c r="A917" t="s">
        <v>925</v>
      </c>
      <c r="B917" s="2">
        <v>44347</v>
      </c>
      <c r="C917" s="2" t="str">
        <f t="shared" si="28"/>
        <v>Monday</v>
      </c>
      <c r="D917" s="2" t="str">
        <f t="shared" si="29"/>
        <v>May</v>
      </c>
      <c r="E917" s="3">
        <v>0.23636444240158982</v>
      </c>
      <c r="F917" t="s">
        <v>2056</v>
      </c>
      <c r="G917" t="s">
        <v>2268</v>
      </c>
      <c r="H917" t="s">
        <v>1010</v>
      </c>
      <c r="I917" s="1" t="s">
        <v>2597</v>
      </c>
      <c r="J917" s="1" t="s">
        <v>2597</v>
      </c>
      <c r="K917" s="1" t="s">
        <v>2549</v>
      </c>
      <c r="L917" s="1" t="s">
        <v>1013</v>
      </c>
      <c r="M917">
        <v>13049</v>
      </c>
      <c r="N917">
        <v>89</v>
      </c>
      <c r="O917" s="1" t="str">
        <f>VLOOKUP(Sales[[#This Row],[Product ID]],Products[[#Headers],[#Data],[Product ID]:[Product Name]],2,FALSE)</f>
        <v>Acme Preferred Stainless Steel Scissors</v>
      </c>
      <c r="P917" s="1" t="str">
        <f>VLOOKUP(Sales[[#This Row],[Product ID]],Products[[#Headers],[#Data],[Product ID]:[Category]],3,)</f>
        <v>Office Supplies</v>
      </c>
      <c r="Q917" s="13">
        <f>VLOOKUP(Sales[[#This Row],[Product ID]],Products[[#Headers],[#Data],[Product ID]:[Unit Price]],4,FALSE)</f>
        <v>35.49</v>
      </c>
      <c r="R917" s="14">
        <f>VLOOKUP(Sales[[#This Row],[Product ID]],Products[[#Headers],[#Data]],5,FALSE)</f>
        <v>29</v>
      </c>
      <c r="S917" s="13">
        <f>Sales[[#This Row],[Quantity]]*Sales[[#This Row],[Unit Price]]</f>
        <v>3158.61</v>
      </c>
      <c r="T917" s="14">
        <f>Sales[[#This Row],[Quantity]]*Sales[[#This Row],[Unit Cost]]</f>
        <v>2581</v>
      </c>
      <c r="U917" s="13">
        <f>Sales[[#This Row],[Total Sales]]-Sales[[#This Row],[Total Cost]]</f>
        <v>577.61000000000013</v>
      </c>
    </row>
    <row r="918" spans="1:21" x14ac:dyDescent="0.25">
      <c r="A918" t="s">
        <v>926</v>
      </c>
      <c r="B918" s="2">
        <v>44015</v>
      </c>
      <c r="C918" s="2" t="str">
        <f t="shared" si="28"/>
        <v>Friday</v>
      </c>
      <c r="D918" s="2" t="str">
        <f t="shared" si="29"/>
        <v>July</v>
      </c>
      <c r="E918" s="3">
        <v>0.79291622886880953</v>
      </c>
      <c r="F918" t="s">
        <v>2129</v>
      </c>
      <c r="G918" t="s">
        <v>2341</v>
      </c>
      <c r="H918" t="s">
        <v>1010</v>
      </c>
      <c r="I918" s="1" t="s">
        <v>2599</v>
      </c>
      <c r="J918" s="1" t="s">
        <v>2599</v>
      </c>
      <c r="K918" s="1" t="s">
        <v>2549</v>
      </c>
      <c r="L918" s="1" t="s">
        <v>1012</v>
      </c>
      <c r="M918">
        <v>12167</v>
      </c>
      <c r="N918">
        <v>35</v>
      </c>
      <c r="O918" s="1" t="str">
        <f>VLOOKUP(Sales[[#This Row],[Product ID]],Products[[#Headers],[#Data],[Product ID]:[Product Name]],2,FALSE)</f>
        <v>Alisteride Pemidizem</v>
      </c>
      <c r="P918" s="1" t="str">
        <f>VLOOKUP(Sales[[#This Row],[Product ID]],Products[[#Headers],[#Data],[Product ID]:[Category]],3,)</f>
        <v>Antiseptics</v>
      </c>
      <c r="Q918" s="13">
        <f>VLOOKUP(Sales[[#This Row],[Product ID]],Products[[#Headers],[#Data],[Product ID]:[Unit Price]],4,FALSE)</f>
        <v>96.58</v>
      </c>
      <c r="R918" s="14">
        <f>VLOOKUP(Sales[[#This Row],[Product ID]],Products[[#Headers],[#Data]],5,FALSE)</f>
        <v>62</v>
      </c>
      <c r="S918" s="13">
        <f>Sales[[#This Row],[Quantity]]*Sales[[#This Row],[Unit Price]]</f>
        <v>3380.2999999999997</v>
      </c>
      <c r="T918" s="14">
        <f>Sales[[#This Row],[Quantity]]*Sales[[#This Row],[Unit Cost]]</f>
        <v>2170</v>
      </c>
      <c r="U918" s="13">
        <f>Sales[[#This Row],[Total Sales]]-Sales[[#This Row],[Total Cost]]</f>
        <v>1210.2999999999997</v>
      </c>
    </row>
    <row r="919" spans="1:21" x14ac:dyDescent="0.25">
      <c r="A919" t="s">
        <v>927</v>
      </c>
      <c r="B919" s="2">
        <v>44039</v>
      </c>
      <c r="C919" s="2" t="str">
        <f t="shared" si="28"/>
        <v>Monday</v>
      </c>
      <c r="D919" s="2" t="str">
        <f t="shared" si="29"/>
        <v>July</v>
      </c>
      <c r="E919" s="3">
        <v>0.96208999045753785</v>
      </c>
      <c r="F919" t="s">
        <v>2179</v>
      </c>
      <c r="G919" t="s">
        <v>2391</v>
      </c>
      <c r="H919" t="s">
        <v>1011</v>
      </c>
      <c r="I919" s="1" t="s">
        <v>2647</v>
      </c>
      <c r="J919" s="1" t="s">
        <v>2647</v>
      </c>
      <c r="K919" s="1" t="s">
        <v>2549</v>
      </c>
      <c r="L919" s="1" t="s">
        <v>1012</v>
      </c>
      <c r="M919">
        <v>12411</v>
      </c>
      <c r="N919">
        <v>88</v>
      </c>
      <c r="O919" s="1" t="str">
        <f>VLOOKUP(Sales[[#This Row],[Product ID]],Products[[#Headers],[#Data],[Product ID]:[Product Name]],2,FALSE)</f>
        <v>Atlantic Metals Mobile 3-Shelf Bookcases, Custom Colors</v>
      </c>
      <c r="P919" s="1" t="str">
        <f>VLOOKUP(Sales[[#This Row],[Product ID]],Products[[#Headers],[#Data],[Product ID]:[Category]],3,)</f>
        <v>Furniture</v>
      </c>
      <c r="Q919" s="13">
        <f>VLOOKUP(Sales[[#This Row],[Product ID]],Products[[#Headers],[#Data],[Product ID]:[Unit Price]],4,FALSE)</f>
        <v>95.42</v>
      </c>
      <c r="R919" s="14">
        <f>VLOOKUP(Sales[[#This Row],[Product ID]],Products[[#Headers],[#Data]],5,FALSE)</f>
        <v>62</v>
      </c>
      <c r="S919" s="13">
        <f>Sales[[#This Row],[Quantity]]*Sales[[#This Row],[Unit Price]]</f>
        <v>8396.9600000000009</v>
      </c>
      <c r="T919" s="14">
        <f>Sales[[#This Row],[Quantity]]*Sales[[#This Row],[Unit Cost]]</f>
        <v>5456</v>
      </c>
      <c r="U919" s="13">
        <f>Sales[[#This Row],[Total Sales]]-Sales[[#This Row],[Total Cost]]</f>
        <v>2940.9600000000009</v>
      </c>
    </row>
    <row r="920" spans="1:21" x14ac:dyDescent="0.25">
      <c r="A920" t="s">
        <v>928</v>
      </c>
      <c r="B920" s="2">
        <v>44025</v>
      </c>
      <c r="C920" s="2" t="str">
        <f t="shared" si="28"/>
        <v>Monday</v>
      </c>
      <c r="D920" s="2" t="str">
        <f t="shared" si="29"/>
        <v>July</v>
      </c>
      <c r="E920" s="3">
        <v>0.53058030628135344</v>
      </c>
      <c r="F920" t="s">
        <v>2199</v>
      </c>
      <c r="G920" t="s">
        <v>2411</v>
      </c>
      <c r="H920" t="s">
        <v>1011</v>
      </c>
      <c r="I920" s="1" t="s">
        <v>2558</v>
      </c>
      <c r="J920" s="1" t="s">
        <v>2558</v>
      </c>
      <c r="K920" s="1" t="s">
        <v>2549</v>
      </c>
      <c r="L920" s="1" t="s">
        <v>1013</v>
      </c>
      <c r="M920">
        <v>12888</v>
      </c>
      <c r="N920">
        <v>88</v>
      </c>
      <c r="O920" s="1" t="str">
        <f>VLOOKUP(Sales[[#This Row],[Product ID]],Products[[#Headers],[#Data],[Product ID]:[Product Name]],2,FALSE)</f>
        <v>Dana Halogen Swing-Arm Architect Lamp</v>
      </c>
      <c r="P920" s="1" t="str">
        <f>VLOOKUP(Sales[[#This Row],[Product ID]],Products[[#Headers],[#Data],[Product ID]:[Category]],3,)</f>
        <v>Furniture</v>
      </c>
      <c r="Q920" s="13">
        <f>VLOOKUP(Sales[[#This Row],[Product ID]],Products[[#Headers],[#Data],[Product ID]:[Unit Price]],4,FALSE)</f>
        <v>84.87</v>
      </c>
      <c r="R920" s="14">
        <f>VLOOKUP(Sales[[#This Row],[Product ID]],Products[[#Headers],[#Data]],5,FALSE)</f>
        <v>68</v>
      </c>
      <c r="S920" s="13">
        <f>Sales[[#This Row],[Quantity]]*Sales[[#This Row],[Unit Price]]</f>
        <v>7468.56</v>
      </c>
      <c r="T920" s="14">
        <f>Sales[[#This Row],[Quantity]]*Sales[[#This Row],[Unit Cost]]</f>
        <v>5984</v>
      </c>
      <c r="U920" s="13">
        <f>Sales[[#This Row],[Total Sales]]-Sales[[#This Row],[Total Cost]]</f>
        <v>1484.5600000000004</v>
      </c>
    </row>
    <row r="921" spans="1:21" x14ac:dyDescent="0.25">
      <c r="A921" t="s">
        <v>929</v>
      </c>
      <c r="B921" s="2">
        <v>44118</v>
      </c>
      <c r="C921" s="2" t="str">
        <f t="shared" si="28"/>
        <v>Wednesday</v>
      </c>
      <c r="D921" s="2" t="str">
        <f t="shared" si="29"/>
        <v>October</v>
      </c>
      <c r="E921" s="3">
        <v>0.31821130319444113</v>
      </c>
      <c r="F921" t="s">
        <v>2143</v>
      </c>
      <c r="G921" t="s">
        <v>2355</v>
      </c>
      <c r="H921" t="s">
        <v>1010</v>
      </c>
      <c r="I921" s="1" t="s">
        <v>2585</v>
      </c>
      <c r="J921" s="1" t="s">
        <v>2585</v>
      </c>
      <c r="K921" s="1" t="s">
        <v>2549</v>
      </c>
      <c r="L921" s="1" t="s">
        <v>1013</v>
      </c>
      <c r="M921">
        <v>12752</v>
      </c>
      <c r="N921">
        <v>14</v>
      </c>
      <c r="O921" s="1" t="str">
        <f>VLOOKUP(Sales[[#This Row],[Product ID]],Products[[#Headers],[#Data],[Product ID]:[Product Name]],2,FALSE)</f>
        <v>Hon Multipurpose Stacking Arm Chairs</v>
      </c>
      <c r="P921" s="1" t="str">
        <f>VLOOKUP(Sales[[#This Row],[Product ID]],Products[[#Headers],[#Data],[Product ID]:[Category]],3,)</f>
        <v>Furniture</v>
      </c>
      <c r="Q921" s="13">
        <f>VLOOKUP(Sales[[#This Row],[Product ID]],Products[[#Headers],[#Data],[Product ID]:[Unit Price]],4,FALSE)</f>
        <v>98.53</v>
      </c>
      <c r="R921" s="14">
        <f>VLOOKUP(Sales[[#This Row],[Product ID]],Products[[#Headers],[#Data]],5,FALSE)</f>
        <v>72</v>
      </c>
      <c r="S921" s="13">
        <f>Sales[[#This Row],[Quantity]]*Sales[[#This Row],[Unit Price]]</f>
        <v>1379.42</v>
      </c>
      <c r="T921" s="14">
        <f>Sales[[#This Row],[Quantity]]*Sales[[#This Row],[Unit Cost]]</f>
        <v>1008</v>
      </c>
      <c r="U921" s="13">
        <f>Sales[[#This Row],[Total Sales]]-Sales[[#This Row],[Total Cost]]</f>
        <v>371.42000000000007</v>
      </c>
    </row>
    <row r="922" spans="1:21" x14ac:dyDescent="0.25">
      <c r="A922" t="s">
        <v>930</v>
      </c>
      <c r="B922" s="2">
        <v>44237</v>
      </c>
      <c r="C922" s="2" t="str">
        <f t="shared" si="28"/>
        <v>Wednesday</v>
      </c>
      <c r="D922" s="2" t="str">
        <f t="shared" si="29"/>
        <v>February</v>
      </c>
      <c r="E922" s="3">
        <v>0.48636682205531312</v>
      </c>
      <c r="F922" t="s">
        <v>2179</v>
      </c>
      <c r="G922" t="s">
        <v>2391</v>
      </c>
      <c r="H922" t="s">
        <v>1010</v>
      </c>
      <c r="I922" s="1" t="s">
        <v>2663</v>
      </c>
      <c r="J922" s="1" t="s">
        <v>2663</v>
      </c>
      <c r="K922" s="1" t="s">
        <v>2549</v>
      </c>
      <c r="L922" s="1" t="s">
        <v>1013</v>
      </c>
      <c r="M922">
        <v>12413</v>
      </c>
      <c r="N922">
        <v>41</v>
      </c>
      <c r="O922" s="1" t="str">
        <f>VLOOKUP(Sales[[#This Row],[Product ID]],Products[[#Headers],[#Data],[Product ID]:[Product Name]],2,FALSE)</f>
        <v>Plantronics HL10 Handset Lifter</v>
      </c>
      <c r="P922" s="1" t="str">
        <f>VLOOKUP(Sales[[#This Row],[Product ID]],Products[[#Headers],[#Data],[Product ID]:[Category]],3,)</f>
        <v>Technology</v>
      </c>
      <c r="Q922" s="13">
        <f>VLOOKUP(Sales[[#This Row],[Product ID]],Products[[#Headers],[#Data],[Product ID]:[Unit Price]],4,FALSE)</f>
        <v>44.02</v>
      </c>
      <c r="R922" s="14">
        <f>VLOOKUP(Sales[[#This Row],[Product ID]],Products[[#Headers],[#Data]],5,FALSE)</f>
        <v>20</v>
      </c>
      <c r="S922" s="13">
        <f>Sales[[#This Row],[Quantity]]*Sales[[#This Row],[Unit Price]]</f>
        <v>1804.8200000000002</v>
      </c>
      <c r="T922" s="14">
        <f>Sales[[#This Row],[Quantity]]*Sales[[#This Row],[Unit Cost]]</f>
        <v>820</v>
      </c>
      <c r="U922" s="13">
        <f>Sales[[#This Row],[Total Sales]]-Sales[[#This Row],[Total Cost]]</f>
        <v>984.82000000000016</v>
      </c>
    </row>
    <row r="923" spans="1:21" x14ac:dyDescent="0.25">
      <c r="A923" t="s">
        <v>931</v>
      </c>
      <c r="B923" s="2">
        <v>44326</v>
      </c>
      <c r="C923" s="2" t="str">
        <f t="shared" si="28"/>
        <v>Monday</v>
      </c>
      <c r="D923" s="2" t="str">
        <f t="shared" si="29"/>
        <v>May</v>
      </c>
      <c r="E923" s="3">
        <v>1.6062967482857737E-2</v>
      </c>
      <c r="F923" t="s">
        <v>2062</v>
      </c>
      <c r="G923" t="s">
        <v>2274</v>
      </c>
      <c r="H923" t="s">
        <v>1010</v>
      </c>
      <c r="I923" s="1" t="s">
        <v>2605</v>
      </c>
      <c r="J923" s="1" t="s">
        <v>2605</v>
      </c>
      <c r="K923" s="1" t="s">
        <v>2549</v>
      </c>
      <c r="L923" s="1" t="s">
        <v>1012</v>
      </c>
      <c r="M923">
        <v>12936</v>
      </c>
      <c r="N923">
        <v>61</v>
      </c>
      <c r="O923" s="1" t="str">
        <f>VLOOKUP(Sales[[#This Row],[Product ID]],Products[[#Headers],[#Data],[Product ID]:[Product Name]],2,FALSE)</f>
        <v>Adams Telephone Message Book W/Dividers/Space For Phone Numbers, 5 1/4"X8 1/2", 200/Messages</v>
      </c>
      <c r="P923" s="1" t="str">
        <f>VLOOKUP(Sales[[#This Row],[Product ID]],Products[[#Headers],[#Data],[Product ID]:[Category]],3,)</f>
        <v>Office Supplies</v>
      </c>
      <c r="Q923" s="13">
        <f>VLOOKUP(Sales[[#This Row],[Product ID]],Products[[#Headers],[#Data],[Product ID]:[Unit Price]],4,FALSE)</f>
        <v>67.39</v>
      </c>
      <c r="R923" s="14">
        <f>VLOOKUP(Sales[[#This Row],[Product ID]],Products[[#Headers],[#Data]],5,FALSE)</f>
        <v>54</v>
      </c>
      <c r="S923" s="13">
        <f>Sales[[#This Row],[Quantity]]*Sales[[#This Row],[Unit Price]]</f>
        <v>4110.79</v>
      </c>
      <c r="T923" s="14">
        <f>Sales[[#This Row],[Quantity]]*Sales[[#This Row],[Unit Cost]]</f>
        <v>3294</v>
      </c>
      <c r="U923" s="13">
        <f>Sales[[#This Row],[Total Sales]]-Sales[[#This Row],[Total Cost]]</f>
        <v>816.79</v>
      </c>
    </row>
    <row r="924" spans="1:21" x14ac:dyDescent="0.25">
      <c r="A924" t="s">
        <v>932</v>
      </c>
      <c r="B924" s="2">
        <v>44078</v>
      </c>
      <c r="C924" s="2" t="str">
        <f t="shared" si="28"/>
        <v>Friday</v>
      </c>
      <c r="D924" s="2" t="str">
        <f t="shared" si="29"/>
        <v>September</v>
      </c>
      <c r="E924" s="3">
        <v>4.0970103534228031E-2</v>
      </c>
      <c r="F924" t="s">
        <v>2151</v>
      </c>
      <c r="G924" t="s">
        <v>2363</v>
      </c>
      <c r="H924" t="s">
        <v>1010</v>
      </c>
      <c r="I924" s="1" t="s">
        <v>2641</v>
      </c>
      <c r="J924" s="1" t="s">
        <v>2641</v>
      </c>
      <c r="K924" s="1" t="s">
        <v>2549</v>
      </c>
      <c r="L924" s="1" t="s">
        <v>1013</v>
      </c>
      <c r="M924">
        <v>12815</v>
      </c>
      <c r="N924">
        <v>80</v>
      </c>
      <c r="O924" s="1" t="str">
        <f>VLOOKUP(Sales[[#This Row],[Product ID]],Products[[#Headers],[#Data],[Product ID]:[Product Name]],2,FALSE)</f>
        <v>Howard Miller 14-1/2" Diameter Chrome Round Wall Clock</v>
      </c>
      <c r="P924" s="1" t="str">
        <f>VLOOKUP(Sales[[#This Row],[Product ID]],Products[[#Headers],[#Data],[Product ID]:[Category]],3,)</f>
        <v>Furniture</v>
      </c>
      <c r="Q924" s="13">
        <f>VLOOKUP(Sales[[#This Row],[Product ID]],Products[[#Headers],[#Data],[Product ID]:[Unit Price]],4,FALSE)</f>
        <v>34.81</v>
      </c>
      <c r="R924" s="14">
        <f>VLOOKUP(Sales[[#This Row],[Product ID]],Products[[#Headers],[#Data]],5,FALSE)</f>
        <v>20</v>
      </c>
      <c r="S924" s="13">
        <f>Sales[[#This Row],[Quantity]]*Sales[[#This Row],[Unit Price]]</f>
        <v>2784.8</v>
      </c>
      <c r="T924" s="14">
        <f>Sales[[#This Row],[Quantity]]*Sales[[#This Row],[Unit Cost]]</f>
        <v>1600</v>
      </c>
      <c r="U924" s="13">
        <f>Sales[[#This Row],[Total Sales]]-Sales[[#This Row],[Total Cost]]</f>
        <v>1184.8000000000002</v>
      </c>
    </row>
    <row r="925" spans="1:21" x14ac:dyDescent="0.25">
      <c r="A925" t="s">
        <v>933</v>
      </c>
      <c r="B925" s="2">
        <v>44149</v>
      </c>
      <c r="C925" s="2" t="str">
        <f t="shared" si="28"/>
        <v>Saturday</v>
      </c>
      <c r="D925" s="2" t="str">
        <f t="shared" si="29"/>
        <v>November</v>
      </c>
      <c r="E925" s="3">
        <v>0.38497715146883527</v>
      </c>
      <c r="F925" t="s">
        <v>2174</v>
      </c>
      <c r="G925" t="s">
        <v>2386</v>
      </c>
      <c r="H925" t="s">
        <v>1010</v>
      </c>
      <c r="I925" s="1" t="s">
        <v>2664</v>
      </c>
      <c r="J925" s="1" t="s">
        <v>2664</v>
      </c>
      <c r="K925" s="1" t="s">
        <v>2549</v>
      </c>
      <c r="L925" s="1" t="s">
        <v>1013</v>
      </c>
      <c r="M925">
        <v>12298</v>
      </c>
      <c r="N925">
        <v>59</v>
      </c>
      <c r="O925" s="1" t="str">
        <f>VLOOKUP(Sales[[#This Row],[Product ID]],Products[[#Headers],[#Data],[Product ID]:[Product Name]],2,FALSE)</f>
        <v>Oxymotroban Fexoformin</v>
      </c>
      <c r="P925" s="1" t="str">
        <f>VLOOKUP(Sales[[#This Row],[Product ID]],Products[[#Headers],[#Data],[Product ID]:[Category]],3,)</f>
        <v>Analgesics</v>
      </c>
      <c r="Q925" s="13">
        <f>VLOOKUP(Sales[[#This Row],[Product ID]],Products[[#Headers],[#Data],[Product ID]:[Unit Price]],4,FALSE)</f>
        <v>39.9</v>
      </c>
      <c r="R925" s="14">
        <f>VLOOKUP(Sales[[#This Row],[Product ID]],Products[[#Headers],[#Data]],5,FALSE)</f>
        <v>27</v>
      </c>
      <c r="S925" s="13">
        <f>Sales[[#This Row],[Quantity]]*Sales[[#This Row],[Unit Price]]</f>
        <v>2354.1</v>
      </c>
      <c r="T925" s="14">
        <f>Sales[[#This Row],[Quantity]]*Sales[[#This Row],[Unit Cost]]</f>
        <v>1593</v>
      </c>
      <c r="U925" s="13">
        <f>Sales[[#This Row],[Total Sales]]-Sales[[#This Row],[Total Cost]]</f>
        <v>761.09999999999991</v>
      </c>
    </row>
    <row r="926" spans="1:21" x14ac:dyDescent="0.25">
      <c r="A926" t="s">
        <v>934</v>
      </c>
      <c r="B926" s="2">
        <v>44191</v>
      </c>
      <c r="C926" s="2" t="str">
        <f t="shared" si="28"/>
        <v>Saturday</v>
      </c>
      <c r="D926" s="2" t="str">
        <f t="shared" si="29"/>
        <v>December</v>
      </c>
      <c r="E926" s="3">
        <v>0.19963778407435517</v>
      </c>
      <c r="F926" t="s">
        <v>2036</v>
      </c>
      <c r="G926" t="s">
        <v>2248</v>
      </c>
      <c r="H926" t="s">
        <v>1011</v>
      </c>
      <c r="I926" s="1" t="s">
        <v>2584</v>
      </c>
      <c r="J926" s="1" t="s">
        <v>2584</v>
      </c>
      <c r="K926" s="1" t="s">
        <v>2549</v>
      </c>
      <c r="L926" s="1" t="s">
        <v>1012</v>
      </c>
      <c r="M926">
        <v>12144</v>
      </c>
      <c r="N926">
        <v>54</v>
      </c>
      <c r="O926" s="1" t="str">
        <f>VLOOKUP(Sales[[#This Row],[Product ID]],Products[[#Headers],[#Data],[Product ID]:[Product Name]],2,FALSE)</f>
        <v>Acycnafine Microvate</v>
      </c>
      <c r="P926" s="1" t="str">
        <f>VLOOKUP(Sales[[#This Row],[Product ID]],Products[[#Headers],[#Data],[Product ID]:[Category]],3,)</f>
        <v>Mood Stabilizers</v>
      </c>
      <c r="Q926" s="13">
        <f>VLOOKUP(Sales[[#This Row],[Product ID]],Products[[#Headers],[#Data],[Product ID]:[Unit Price]],4,FALSE)</f>
        <v>14.48</v>
      </c>
      <c r="R926" s="14">
        <f>VLOOKUP(Sales[[#This Row],[Product ID]],Products[[#Headers],[#Data]],5,FALSE)</f>
        <v>9</v>
      </c>
      <c r="S926" s="13">
        <f>Sales[[#This Row],[Quantity]]*Sales[[#This Row],[Unit Price]]</f>
        <v>781.92000000000007</v>
      </c>
      <c r="T926" s="14">
        <f>Sales[[#This Row],[Quantity]]*Sales[[#This Row],[Unit Cost]]</f>
        <v>486</v>
      </c>
      <c r="U926" s="13">
        <f>Sales[[#This Row],[Total Sales]]-Sales[[#This Row],[Total Cost]]</f>
        <v>295.92000000000007</v>
      </c>
    </row>
    <row r="927" spans="1:21" x14ac:dyDescent="0.25">
      <c r="A927" t="s">
        <v>935</v>
      </c>
      <c r="B927" s="2">
        <v>44101</v>
      </c>
      <c r="C927" s="2" t="str">
        <f t="shared" si="28"/>
        <v>Sunday</v>
      </c>
      <c r="D927" s="2" t="str">
        <f t="shared" si="29"/>
        <v>September</v>
      </c>
      <c r="E927" s="3">
        <v>4.2880751585497867E-3</v>
      </c>
      <c r="F927" t="s">
        <v>2033</v>
      </c>
      <c r="G927" t="s">
        <v>2245</v>
      </c>
      <c r="H927" t="s">
        <v>1010</v>
      </c>
      <c r="I927" s="1" t="s">
        <v>2606</v>
      </c>
      <c r="J927" s="1" t="s">
        <v>2606</v>
      </c>
      <c r="K927" s="1" t="s">
        <v>2549</v>
      </c>
      <c r="L927" s="1" t="s">
        <v>1013</v>
      </c>
      <c r="M927">
        <v>12786</v>
      </c>
      <c r="N927">
        <v>63</v>
      </c>
      <c r="O927" s="1" t="str">
        <f>VLOOKUP(Sales[[#This Row],[Product ID]],Products[[#Headers],[#Data],[Product ID]:[Product Name]],2,FALSE)</f>
        <v>Poly Designer Cover &amp; Back</v>
      </c>
      <c r="P927" s="1" t="str">
        <f>VLOOKUP(Sales[[#This Row],[Product ID]],Products[[#Headers],[#Data],[Product ID]:[Category]],3,)</f>
        <v>Office Supplies</v>
      </c>
      <c r="Q927" s="13">
        <f>VLOOKUP(Sales[[#This Row],[Product ID]],Products[[#Headers],[#Data],[Product ID]:[Unit Price]],4,FALSE)</f>
        <v>72.78</v>
      </c>
      <c r="R927" s="14">
        <f>VLOOKUP(Sales[[#This Row],[Product ID]],Products[[#Headers],[#Data]],5,FALSE)</f>
        <v>52</v>
      </c>
      <c r="S927" s="13">
        <f>Sales[[#This Row],[Quantity]]*Sales[[#This Row],[Unit Price]]</f>
        <v>4585.1400000000003</v>
      </c>
      <c r="T927" s="14">
        <f>Sales[[#This Row],[Quantity]]*Sales[[#This Row],[Unit Cost]]</f>
        <v>3276</v>
      </c>
      <c r="U927" s="13">
        <f>Sales[[#This Row],[Total Sales]]-Sales[[#This Row],[Total Cost]]</f>
        <v>1309.1400000000003</v>
      </c>
    </row>
    <row r="928" spans="1:21" x14ac:dyDescent="0.25">
      <c r="A928" t="s">
        <v>936</v>
      </c>
      <c r="B928" s="2">
        <v>44122</v>
      </c>
      <c r="C928" s="2" t="str">
        <f t="shared" si="28"/>
        <v>Sunday</v>
      </c>
      <c r="D928" s="2" t="str">
        <f t="shared" si="29"/>
        <v>October</v>
      </c>
      <c r="E928" s="3">
        <v>0.60224721622265065</v>
      </c>
      <c r="F928" t="s">
        <v>2172</v>
      </c>
      <c r="G928" t="s">
        <v>2384</v>
      </c>
      <c r="H928" t="s">
        <v>1011</v>
      </c>
      <c r="I928" s="1" t="s">
        <v>2665</v>
      </c>
      <c r="J928" s="1" t="s">
        <v>2665</v>
      </c>
      <c r="K928" s="1" t="s">
        <v>2549</v>
      </c>
      <c r="L928" s="1" t="s">
        <v>1013</v>
      </c>
      <c r="M928">
        <v>12360</v>
      </c>
      <c r="N928">
        <v>52</v>
      </c>
      <c r="O928" s="1" t="str">
        <f>VLOOKUP(Sales[[#This Row],[Product ID]],Products[[#Headers],[#Data],[Product ID]:[Product Name]],2,FALSE)</f>
        <v>Trazozaprine</v>
      </c>
      <c r="P928" s="1" t="str">
        <f>VLOOKUP(Sales[[#This Row],[Product ID]],Products[[#Headers],[#Data],[Product ID]:[Category]],3,)</f>
        <v>Mood Stabilizers</v>
      </c>
      <c r="Q928" s="13">
        <f>VLOOKUP(Sales[[#This Row],[Product ID]],Products[[#Headers],[#Data],[Product ID]:[Unit Price]],4,FALSE)</f>
        <v>69.37</v>
      </c>
      <c r="R928" s="14">
        <f>VLOOKUP(Sales[[#This Row],[Product ID]],Products[[#Headers],[#Data]],5,FALSE)</f>
        <v>63</v>
      </c>
      <c r="S928" s="13">
        <f>Sales[[#This Row],[Quantity]]*Sales[[#This Row],[Unit Price]]</f>
        <v>3607.2400000000002</v>
      </c>
      <c r="T928" s="14">
        <f>Sales[[#This Row],[Quantity]]*Sales[[#This Row],[Unit Cost]]</f>
        <v>3276</v>
      </c>
      <c r="U928" s="13">
        <f>Sales[[#This Row],[Total Sales]]-Sales[[#This Row],[Total Cost]]</f>
        <v>331.24000000000024</v>
      </c>
    </row>
    <row r="929" spans="1:21" x14ac:dyDescent="0.25">
      <c r="A929" t="s">
        <v>937</v>
      </c>
      <c r="B929" s="2">
        <v>44254</v>
      </c>
      <c r="C929" s="2" t="str">
        <f t="shared" si="28"/>
        <v>Saturday</v>
      </c>
      <c r="D929" s="2" t="str">
        <f t="shared" si="29"/>
        <v>February</v>
      </c>
      <c r="E929" s="3">
        <v>4.1136008856141881E-2</v>
      </c>
      <c r="F929" t="s">
        <v>2156</v>
      </c>
      <c r="G929" t="s">
        <v>2368</v>
      </c>
      <c r="H929" t="s">
        <v>1010</v>
      </c>
      <c r="I929" s="1" t="s">
        <v>2570</v>
      </c>
      <c r="J929" s="1" t="s">
        <v>2570</v>
      </c>
      <c r="K929" s="1" t="s">
        <v>2549</v>
      </c>
      <c r="L929" s="1" t="s">
        <v>1014</v>
      </c>
      <c r="M929">
        <v>12787</v>
      </c>
      <c r="N929">
        <v>45</v>
      </c>
      <c r="O929" s="1" t="str">
        <f>VLOOKUP(Sales[[#This Row],[Product ID]],Products[[#Headers],[#Data],[Product ID]:[Product Name]],2,FALSE)</f>
        <v>Premier Electric Letter Opener</v>
      </c>
      <c r="P929" s="1" t="str">
        <f>VLOOKUP(Sales[[#This Row],[Product ID]],Products[[#Headers],[#Data],[Product ID]:[Category]],3,)</f>
        <v>Office Supplies</v>
      </c>
      <c r="Q929" s="13">
        <f>VLOOKUP(Sales[[#This Row],[Product ID]],Products[[#Headers],[#Data],[Product ID]:[Unit Price]],4,FALSE)</f>
        <v>37.32</v>
      </c>
      <c r="R929" s="14">
        <f>VLOOKUP(Sales[[#This Row],[Product ID]],Products[[#Headers],[#Data]],5,FALSE)</f>
        <v>31</v>
      </c>
      <c r="S929" s="13">
        <f>Sales[[#This Row],[Quantity]]*Sales[[#This Row],[Unit Price]]</f>
        <v>1679.4</v>
      </c>
      <c r="T929" s="14">
        <f>Sales[[#This Row],[Quantity]]*Sales[[#This Row],[Unit Cost]]</f>
        <v>1395</v>
      </c>
      <c r="U929" s="13">
        <f>Sales[[#This Row],[Total Sales]]-Sales[[#This Row],[Total Cost]]</f>
        <v>284.40000000000009</v>
      </c>
    </row>
    <row r="930" spans="1:21" x14ac:dyDescent="0.25">
      <c r="A930" t="s">
        <v>938</v>
      </c>
      <c r="B930" s="2">
        <v>44061</v>
      </c>
      <c r="C930" s="2" t="str">
        <f t="shared" si="28"/>
        <v>Tuesday</v>
      </c>
      <c r="D930" s="2" t="str">
        <f t="shared" si="29"/>
        <v>August</v>
      </c>
      <c r="E930" s="3">
        <v>0.50300090654497154</v>
      </c>
      <c r="F930" t="s">
        <v>2190</v>
      </c>
      <c r="G930" t="s">
        <v>2402</v>
      </c>
      <c r="H930" t="s">
        <v>1011</v>
      </c>
      <c r="I930" s="1" t="s">
        <v>2598</v>
      </c>
      <c r="J930" s="1" t="s">
        <v>2598</v>
      </c>
      <c r="K930" s="1" t="s">
        <v>2549</v>
      </c>
      <c r="L930" s="1" t="s">
        <v>1013</v>
      </c>
      <c r="M930">
        <v>12448</v>
      </c>
      <c r="N930">
        <v>27</v>
      </c>
      <c r="O930" s="1" t="str">
        <f>VLOOKUP(Sales[[#This Row],[Product ID]],Products[[#Headers],[#Data],[Product ID]:[Product Name]],2,FALSE)</f>
        <v>6" Cubicle Wall Clock, Black</v>
      </c>
      <c r="P930" s="1" t="str">
        <f>VLOOKUP(Sales[[#This Row],[Product ID]],Products[[#Headers],[#Data],[Product ID]:[Category]],3,)</f>
        <v>Furniture</v>
      </c>
      <c r="Q930" s="13">
        <f>VLOOKUP(Sales[[#This Row],[Product ID]],Products[[#Headers],[#Data],[Product ID]:[Unit Price]],4,FALSE)</f>
        <v>78.13</v>
      </c>
      <c r="R930" s="14">
        <f>VLOOKUP(Sales[[#This Row],[Product ID]],Products[[#Headers],[#Data]],5,FALSE)</f>
        <v>69</v>
      </c>
      <c r="S930" s="13">
        <f>Sales[[#This Row],[Quantity]]*Sales[[#This Row],[Unit Price]]</f>
        <v>2109.5099999999998</v>
      </c>
      <c r="T930" s="14">
        <f>Sales[[#This Row],[Quantity]]*Sales[[#This Row],[Unit Cost]]</f>
        <v>1863</v>
      </c>
      <c r="U930" s="13">
        <f>Sales[[#This Row],[Total Sales]]-Sales[[#This Row],[Total Cost]]</f>
        <v>246.50999999999976</v>
      </c>
    </row>
    <row r="931" spans="1:21" x14ac:dyDescent="0.25">
      <c r="A931" t="s">
        <v>939</v>
      </c>
      <c r="B931" s="2">
        <v>44121</v>
      </c>
      <c r="C931" s="2" t="str">
        <f t="shared" si="28"/>
        <v>Saturday</v>
      </c>
      <c r="D931" s="2" t="str">
        <f t="shared" si="29"/>
        <v>October</v>
      </c>
      <c r="E931" s="3">
        <v>0.31236150145954988</v>
      </c>
      <c r="F931" t="s">
        <v>2135</v>
      </c>
      <c r="G931" t="s">
        <v>2347</v>
      </c>
      <c r="H931" t="s">
        <v>1010</v>
      </c>
      <c r="I931" s="1" t="s">
        <v>2548</v>
      </c>
      <c r="J931" s="1" t="s">
        <v>2548</v>
      </c>
      <c r="K931" s="1" t="s">
        <v>2549</v>
      </c>
      <c r="L931" s="1" t="s">
        <v>1014</v>
      </c>
      <c r="M931">
        <v>12609</v>
      </c>
      <c r="N931">
        <v>84</v>
      </c>
      <c r="O931" s="1" t="str">
        <f>VLOOKUP(Sales[[#This Row],[Product ID]],Products[[#Headers],[#Data],[Product ID]:[Product Name]],2,FALSE)</f>
        <v>Sabrent 4-Port USB 2.0 Hub</v>
      </c>
      <c r="P931" s="1" t="str">
        <f>VLOOKUP(Sales[[#This Row],[Product ID]],Products[[#Headers],[#Data],[Product ID]:[Category]],3,)</f>
        <v>Technology</v>
      </c>
      <c r="Q931" s="13">
        <f>VLOOKUP(Sales[[#This Row],[Product ID]],Products[[#Headers],[#Data],[Product ID]:[Unit Price]],4,FALSE)</f>
        <v>65.180000000000007</v>
      </c>
      <c r="R931" s="14">
        <f>VLOOKUP(Sales[[#This Row],[Product ID]],Products[[#Headers],[#Data]],5,FALSE)</f>
        <v>58</v>
      </c>
      <c r="S931" s="13">
        <f>Sales[[#This Row],[Quantity]]*Sales[[#This Row],[Unit Price]]</f>
        <v>5475.1200000000008</v>
      </c>
      <c r="T931" s="14">
        <f>Sales[[#This Row],[Quantity]]*Sales[[#This Row],[Unit Cost]]</f>
        <v>4872</v>
      </c>
      <c r="U931" s="13">
        <f>Sales[[#This Row],[Total Sales]]-Sales[[#This Row],[Total Cost]]</f>
        <v>603.1200000000008</v>
      </c>
    </row>
    <row r="932" spans="1:21" x14ac:dyDescent="0.25">
      <c r="A932" t="s">
        <v>940</v>
      </c>
      <c r="B932" s="2">
        <v>44092</v>
      </c>
      <c r="C932" s="2" t="str">
        <f t="shared" si="28"/>
        <v>Friday</v>
      </c>
      <c r="D932" s="2" t="str">
        <f t="shared" si="29"/>
        <v>September</v>
      </c>
      <c r="E932" s="3">
        <v>0.83894579558890581</v>
      </c>
      <c r="F932" t="s">
        <v>2060</v>
      </c>
      <c r="G932" t="s">
        <v>2272</v>
      </c>
      <c r="H932" t="s">
        <v>1011</v>
      </c>
      <c r="I932" s="1" t="s">
        <v>2666</v>
      </c>
      <c r="J932" s="1" t="s">
        <v>2666</v>
      </c>
      <c r="K932" s="1" t="s">
        <v>2549</v>
      </c>
      <c r="L932" s="1" t="s">
        <v>1014</v>
      </c>
      <c r="M932">
        <v>12448</v>
      </c>
      <c r="N932">
        <v>44</v>
      </c>
      <c r="O932" s="1" t="str">
        <f>VLOOKUP(Sales[[#This Row],[Product ID]],Products[[#Headers],[#Data],[Product ID]:[Product Name]],2,FALSE)</f>
        <v>6" Cubicle Wall Clock, Black</v>
      </c>
      <c r="P932" s="1" t="str">
        <f>VLOOKUP(Sales[[#This Row],[Product ID]],Products[[#Headers],[#Data],[Product ID]:[Category]],3,)</f>
        <v>Furniture</v>
      </c>
      <c r="Q932" s="13">
        <f>VLOOKUP(Sales[[#This Row],[Product ID]],Products[[#Headers],[#Data],[Product ID]:[Unit Price]],4,FALSE)</f>
        <v>78.13</v>
      </c>
      <c r="R932" s="14">
        <f>VLOOKUP(Sales[[#This Row],[Product ID]],Products[[#Headers],[#Data]],5,FALSE)</f>
        <v>69</v>
      </c>
      <c r="S932" s="13">
        <f>Sales[[#This Row],[Quantity]]*Sales[[#This Row],[Unit Price]]</f>
        <v>3437.72</v>
      </c>
      <c r="T932" s="14">
        <f>Sales[[#This Row],[Quantity]]*Sales[[#This Row],[Unit Cost]]</f>
        <v>3036</v>
      </c>
      <c r="U932" s="13">
        <f>Sales[[#This Row],[Total Sales]]-Sales[[#This Row],[Total Cost]]</f>
        <v>401.7199999999998</v>
      </c>
    </row>
    <row r="933" spans="1:21" x14ac:dyDescent="0.25">
      <c r="A933" t="s">
        <v>941</v>
      </c>
      <c r="B933" s="2">
        <v>44245</v>
      </c>
      <c r="C933" s="2" t="str">
        <f t="shared" si="28"/>
        <v>Thursday</v>
      </c>
      <c r="D933" s="2" t="str">
        <f t="shared" si="29"/>
        <v>February</v>
      </c>
      <c r="E933" s="3">
        <v>0.67744034094151884</v>
      </c>
      <c r="F933" t="s">
        <v>2223</v>
      </c>
      <c r="G933" t="s">
        <v>2435</v>
      </c>
      <c r="H933" t="s">
        <v>1011</v>
      </c>
      <c r="I933" s="1" t="s">
        <v>2667</v>
      </c>
      <c r="J933" s="1" t="s">
        <v>2667</v>
      </c>
      <c r="K933" s="1" t="s">
        <v>2549</v>
      </c>
      <c r="L933" s="1" t="s">
        <v>1014</v>
      </c>
      <c r="M933">
        <v>12175</v>
      </c>
      <c r="N933">
        <v>88</v>
      </c>
      <c r="O933" s="1" t="str">
        <f>VLOOKUP(Sales[[#This Row],[Product ID]],Products[[#Headers],[#Data],[Product ID]:[Product Name]],2,FALSE)</f>
        <v>Amphesirox</v>
      </c>
      <c r="P933" s="1" t="str">
        <f>VLOOKUP(Sales[[#This Row],[Product ID]],Products[[#Headers],[#Data],[Product ID]:[Category]],3,)</f>
        <v>Antiseptics</v>
      </c>
      <c r="Q933" s="13">
        <f>VLOOKUP(Sales[[#This Row],[Product ID]],Products[[#Headers],[#Data],[Product ID]:[Unit Price]],4,FALSE)</f>
        <v>56.11</v>
      </c>
      <c r="R933" s="14">
        <f>VLOOKUP(Sales[[#This Row],[Product ID]],Products[[#Headers],[#Data]],5,FALSE)</f>
        <v>35</v>
      </c>
      <c r="S933" s="13">
        <f>Sales[[#This Row],[Quantity]]*Sales[[#This Row],[Unit Price]]</f>
        <v>4937.68</v>
      </c>
      <c r="T933" s="14">
        <f>Sales[[#This Row],[Quantity]]*Sales[[#This Row],[Unit Cost]]</f>
        <v>3080</v>
      </c>
      <c r="U933" s="13">
        <f>Sales[[#This Row],[Total Sales]]-Sales[[#This Row],[Total Cost]]</f>
        <v>1857.6800000000003</v>
      </c>
    </row>
    <row r="934" spans="1:21" x14ac:dyDescent="0.25">
      <c r="A934" t="s">
        <v>942</v>
      </c>
      <c r="B934" s="2">
        <v>44295</v>
      </c>
      <c r="C934" s="2" t="str">
        <f t="shared" si="28"/>
        <v>Friday</v>
      </c>
      <c r="D934" s="2" t="str">
        <f t="shared" si="29"/>
        <v>April</v>
      </c>
      <c r="E934" s="3">
        <v>0.23225867189258087</v>
      </c>
      <c r="F934" t="s">
        <v>2093</v>
      </c>
      <c r="G934" t="s">
        <v>2305</v>
      </c>
      <c r="H934" t="s">
        <v>1011</v>
      </c>
      <c r="I934" s="1" t="s">
        <v>2647</v>
      </c>
      <c r="J934" s="1" t="s">
        <v>2647</v>
      </c>
      <c r="K934" s="1" t="s">
        <v>2549</v>
      </c>
      <c r="L934" s="1" t="s">
        <v>1014</v>
      </c>
      <c r="M934">
        <v>12653</v>
      </c>
      <c r="N934">
        <v>74</v>
      </c>
      <c r="O934" s="1" t="str">
        <f>VLOOKUP(Sales[[#This Row],[Product ID]],Products[[#Headers],[#Data],[Product ID]:[Product Name]],2,FALSE)</f>
        <v>Newell 350</v>
      </c>
      <c r="P934" s="1" t="str">
        <f>VLOOKUP(Sales[[#This Row],[Product ID]],Products[[#Headers],[#Data],[Product ID]:[Category]],3,)</f>
        <v>Office Supplies</v>
      </c>
      <c r="Q934" s="13">
        <f>VLOOKUP(Sales[[#This Row],[Product ID]],Products[[#Headers],[#Data],[Product ID]:[Unit Price]],4,FALSE)</f>
        <v>71.92</v>
      </c>
      <c r="R934" s="14">
        <f>VLOOKUP(Sales[[#This Row],[Product ID]],Products[[#Headers],[#Data]],5,FALSE)</f>
        <v>54</v>
      </c>
      <c r="S934" s="13">
        <f>Sales[[#This Row],[Quantity]]*Sales[[#This Row],[Unit Price]]</f>
        <v>5322.08</v>
      </c>
      <c r="T934" s="14">
        <f>Sales[[#This Row],[Quantity]]*Sales[[#This Row],[Unit Cost]]</f>
        <v>3996</v>
      </c>
      <c r="U934" s="13">
        <f>Sales[[#This Row],[Total Sales]]-Sales[[#This Row],[Total Cost]]</f>
        <v>1326.08</v>
      </c>
    </row>
    <row r="935" spans="1:21" x14ac:dyDescent="0.25">
      <c r="A935" t="s">
        <v>943</v>
      </c>
      <c r="B935" s="2">
        <v>44117</v>
      </c>
      <c r="C935" s="2" t="str">
        <f t="shared" si="28"/>
        <v>Tuesday</v>
      </c>
      <c r="D935" s="2" t="str">
        <f t="shared" si="29"/>
        <v>October</v>
      </c>
      <c r="E935" s="3">
        <v>0.8895824685899073</v>
      </c>
      <c r="F935" t="s">
        <v>2045</v>
      </c>
      <c r="G935" t="s">
        <v>2257</v>
      </c>
      <c r="H935" t="s">
        <v>1010</v>
      </c>
      <c r="I935" s="1" t="s">
        <v>2668</v>
      </c>
      <c r="J935" s="1" t="s">
        <v>2668</v>
      </c>
      <c r="K935" s="1" t="s">
        <v>2549</v>
      </c>
      <c r="L935" s="1" t="s">
        <v>1012</v>
      </c>
      <c r="M935">
        <v>13066</v>
      </c>
      <c r="N935">
        <v>91</v>
      </c>
      <c r="O935" s="1" t="str">
        <f>VLOOKUP(Sales[[#This Row],[Product ID]],Products[[#Headers],[#Data],[Product ID]:[Product Name]],2,FALSE)</f>
        <v>GBC Ibimaster 500 Manual ProClick Binding System</v>
      </c>
      <c r="P935" s="1" t="str">
        <f>VLOOKUP(Sales[[#This Row],[Product ID]],Products[[#Headers],[#Data],[Product ID]:[Category]],3,)</f>
        <v>Office Supplies</v>
      </c>
      <c r="Q935" s="13">
        <f>VLOOKUP(Sales[[#This Row],[Product ID]],Products[[#Headers],[#Data],[Product ID]:[Unit Price]],4,FALSE)</f>
        <v>74.44</v>
      </c>
      <c r="R935" s="14">
        <f>VLOOKUP(Sales[[#This Row],[Product ID]],Products[[#Headers],[#Data]],5,FALSE)</f>
        <v>57</v>
      </c>
      <c r="S935" s="13">
        <f>Sales[[#This Row],[Quantity]]*Sales[[#This Row],[Unit Price]]</f>
        <v>6774.04</v>
      </c>
      <c r="T935" s="14">
        <f>Sales[[#This Row],[Quantity]]*Sales[[#This Row],[Unit Cost]]</f>
        <v>5187</v>
      </c>
      <c r="U935" s="13">
        <f>Sales[[#This Row],[Total Sales]]-Sales[[#This Row],[Total Cost]]</f>
        <v>1587.04</v>
      </c>
    </row>
    <row r="936" spans="1:21" x14ac:dyDescent="0.25">
      <c r="A936" t="s">
        <v>944</v>
      </c>
      <c r="B936" s="2">
        <v>44041</v>
      </c>
      <c r="C936" s="2" t="str">
        <f t="shared" si="28"/>
        <v>Wednesday</v>
      </c>
      <c r="D936" s="2" t="str">
        <f t="shared" si="29"/>
        <v>July</v>
      </c>
      <c r="E936" s="3">
        <v>0.10821022793619206</v>
      </c>
      <c r="F936" t="s">
        <v>2143</v>
      </c>
      <c r="G936" t="s">
        <v>2355</v>
      </c>
      <c r="H936" t="s">
        <v>1011</v>
      </c>
      <c r="I936" s="1" t="s">
        <v>2633</v>
      </c>
      <c r="J936" s="1" t="s">
        <v>2633</v>
      </c>
      <c r="K936" s="1" t="s">
        <v>2549</v>
      </c>
      <c r="L936" s="1" t="s">
        <v>1012</v>
      </c>
      <c r="M936">
        <v>12645</v>
      </c>
      <c r="N936">
        <v>59</v>
      </c>
      <c r="O936" s="1" t="str">
        <f>VLOOKUP(Sales[[#This Row],[Product ID]],Products[[#Headers],[#Data],[Product ID]:[Product Name]],2,FALSE)</f>
        <v>Vinyl Coated Wire Paper Clips in Organizer Box, 800/Box</v>
      </c>
      <c r="P936" s="1" t="str">
        <f>VLOOKUP(Sales[[#This Row],[Product ID]],Products[[#Headers],[#Data],[Product ID]:[Category]],3,)</f>
        <v>Office Supplies</v>
      </c>
      <c r="Q936" s="13">
        <f>VLOOKUP(Sales[[#This Row],[Product ID]],Products[[#Headers],[#Data],[Product ID]:[Unit Price]],4,FALSE)</f>
        <v>42.91</v>
      </c>
      <c r="R936" s="14">
        <f>VLOOKUP(Sales[[#This Row],[Product ID]],Products[[#Headers],[#Data]],5,FALSE)</f>
        <v>21</v>
      </c>
      <c r="S936" s="13">
        <f>Sales[[#This Row],[Quantity]]*Sales[[#This Row],[Unit Price]]</f>
        <v>2531.6899999999996</v>
      </c>
      <c r="T936" s="14">
        <f>Sales[[#This Row],[Quantity]]*Sales[[#This Row],[Unit Cost]]</f>
        <v>1239</v>
      </c>
      <c r="U936" s="13">
        <f>Sales[[#This Row],[Total Sales]]-Sales[[#This Row],[Total Cost]]</f>
        <v>1292.6899999999996</v>
      </c>
    </row>
    <row r="937" spans="1:21" x14ac:dyDescent="0.25">
      <c r="A937" t="s">
        <v>945</v>
      </c>
      <c r="B937" s="2">
        <v>44122</v>
      </c>
      <c r="C937" s="2" t="str">
        <f t="shared" si="28"/>
        <v>Sunday</v>
      </c>
      <c r="D937" s="2" t="str">
        <f t="shared" si="29"/>
        <v>October</v>
      </c>
      <c r="E937" s="3">
        <v>0.10680099236528384</v>
      </c>
      <c r="F937" t="s">
        <v>2116</v>
      </c>
      <c r="G937" t="s">
        <v>2328</v>
      </c>
      <c r="H937" t="s">
        <v>1011</v>
      </c>
      <c r="I937" s="1" t="s">
        <v>2611</v>
      </c>
      <c r="J937" s="1" t="s">
        <v>2611</v>
      </c>
      <c r="K937" s="1" t="s">
        <v>2549</v>
      </c>
      <c r="L937" s="1" t="s">
        <v>1012</v>
      </c>
      <c r="M937">
        <v>12282</v>
      </c>
      <c r="N937">
        <v>21</v>
      </c>
      <c r="O937" s="1" t="str">
        <f>VLOOKUP(Sales[[#This Row],[Product ID]],Products[[#Headers],[#Data],[Product ID]:[Product Name]],2,FALSE)</f>
        <v>Lovephilus</v>
      </c>
      <c r="P937" s="1" t="str">
        <f>VLOOKUP(Sales[[#This Row],[Product ID]],Products[[#Headers],[#Data],[Product ID]:[Category]],3,)</f>
        <v>Analgesics</v>
      </c>
      <c r="Q937" s="13">
        <f>VLOOKUP(Sales[[#This Row],[Product ID]],Products[[#Headers],[#Data],[Product ID]:[Unit Price]],4,FALSE)</f>
        <v>71.86</v>
      </c>
      <c r="R937" s="14">
        <f>VLOOKUP(Sales[[#This Row],[Product ID]],Products[[#Headers],[#Data]],5,FALSE)</f>
        <v>64</v>
      </c>
      <c r="S937" s="13">
        <f>Sales[[#This Row],[Quantity]]*Sales[[#This Row],[Unit Price]]</f>
        <v>1509.06</v>
      </c>
      <c r="T937" s="14">
        <f>Sales[[#This Row],[Quantity]]*Sales[[#This Row],[Unit Cost]]</f>
        <v>1344</v>
      </c>
      <c r="U937" s="13">
        <f>Sales[[#This Row],[Total Sales]]-Sales[[#This Row],[Total Cost]]</f>
        <v>165.05999999999995</v>
      </c>
    </row>
    <row r="938" spans="1:21" x14ac:dyDescent="0.25">
      <c r="A938" t="s">
        <v>946</v>
      </c>
      <c r="B938" s="2">
        <v>44331</v>
      </c>
      <c r="C938" s="2" t="str">
        <f t="shared" si="28"/>
        <v>Saturday</v>
      </c>
      <c r="D938" s="2" t="str">
        <f t="shared" si="29"/>
        <v>May</v>
      </c>
      <c r="E938" s="3">
        <v>0.89394711743260591</v>
      </c>
      <c r="F938" t="s">
        <v>2163</v>
      </c>
      <c r="G938" t="s">
        <v>2375</v>
      </c>
      <c r="H938" t="s">
        <v>1011</v>
      </c>
      <c r="I938" s="1" t="s">
        <v>2669</v>
      </c>
      <c r="J938" s="1" t="s">
        <v>2669</v>
      </c>
      <c r="K938" s="1" t="s">
        <v>2549</v>
      </c>
      <c r="L938" s="1" t="s">
        <v>1014</v>
      </c>
      <c r="M938">
        <v>12165</v>
      </c>
      <c r="N938">
        <v>82</v>
      </c>
      <c r="O938" s="1" t="str">
        <f>VLOOKUP(Sales[[#This Row],[Product ID]],Products[[#Headers],[#Data],[Product ID]:[Product Name]],2,FALSE)</f>
        <v>Alglutriptan</v>
      </c>
      <c r="P938" s="1" t="str">
        <f>VLOOKUP(Sales[[#This Row],[Product ID]],Products[[#Headers],[#Data],[Product ID]:[Category]],3,)</f>
        <v>Analgesics</v>
      </c>
      <c r="Q938" s="13">
        <f>VLOOKUP(Sales[[#This Row],[Product ID]],Products[[#Headers],[#Data],[Product ID]:[Unit Price]],4,FALSE)</f>
        <v>78.069999999999993</v>
      </c>
      <c r="R938" s="14">
        <f>VLOOKUP(Sales[[#This Row],[Product ID]],Products[[#Headers],[#Data]],5,FALSE)</f>
        <v>65</v>
      </c>
      <c r="S938" s="13">
        <f>Sales[[#This Row],[Quantity]]*Sales[[#This Row],[Unit Price]]</f>
        <v>6401.74</v>
      </c>
      <c r="T938" s="14">
        <f>Sales[[#This Row],[Quantity]]*Sales[[#This Row],[Unit Cost]]</f>
        <v>5330</v>
      </c>
      <c r="U938" s="13">
        <f>Sales[[#This Row],[Total Sales]]-Sales[[#This Row],[Total Cost]]</f>
        <v>1071.7399999999998</v>
      </c>
    </row>
    <row r="939" spans="1:21" x14ac:dyDescent="0.25">
      <c r="A939" t="s">
        <v>947</v>
      </c>
      <c r="B939" s="2">
        <v>44332</v>
      </c>
      <c r="C939" s="2" t="str">
        <f t="shared" si="28"/>
        <v>Sunday</v>
      </c>
      <c r="D939" s="2" t="str">
        <f t="shared" si="29"/>
        <v>May</v>
      </c>
      <c r="E939" s="3">
        <v>3.5186727106312876E-2</v>
      </c>
      <c r="F939" t="s">
        <v>2117</v>
      </c>
      <c r="G939" t="s">
        <v>2329</v>
      </c>
      <c r="H939" t="s">
        <v>1011</v>
      </c>
      <c r="I939" s="1" t="s">
        <v>2570</v>
      </c>
      <c r="J939" s="1" t="s">
        <v>2570</v>
      </c>
      <c r="K939" s="1" t="s">
        <v>2549</v>
      </c>
      <c r="L939" s="1" t="s">
        <v>1014</v>
      </c>
      <c r="M939">
        <v>12300</v>
      </c>
      <c r="N939">
        <v>15</v>
      </c>
      <c r="O939" s="1" t="str">
        <f>VLOOKUP(Sales[[#This Row],[Product ID]],Products[[#Headers],[#Data],[Product ID]:[Product Name]],2,FALSE)</f>
        <v>Panpion</v>
      </c>
      <c r="P939" s="1" t="str">
        <f>VLOOKUP(Sales[[#This Row],[Product ID]],Products[[#Headers],[#Data],[Product ID]:[Category]],3,)</f>
        <v>Antiseptics</v>
      </c>
      <c r="Q939" s="13">
        <f>VLOOKUP(Sales[[#This Row],[Product ID]],Products[[#Headers],[#Data],[Product ID]:[Unit Price]],4,FALSE)</f>
        <v>95.58</v>
      </c>
      <c r="R939" s="14">
        <f>VLOOKUP(Sales[[#This Row],[Product ID]],Products[[#Headers],[#Data]],5,FALSE)</f>
        <v>80</v>
      </c>
      <c r="S939" s="13">
        <f>Sales[[#This Row],[Quantity]]*Sales[[#This Row],[Unit Price]]</f>
        <v>1433.7</v>
      </c>
      <c r="T939" s="14">
        <f>Sales[[#This Row],[Quantity]]*Sales[[#This Row],[Unit Cost]]</f>
        <v>1200</v>
      </c>
      <c r="U939" s="13">
        <f>Sales[[#This Row],[Total Sales]]-Sales[[#This Row],[Total Cost]]</f>
        <v>233.70000000000005</v>
      </c>
    </row>
    <row r="940" spans="1:21" x14ac:dyDescent="0.25">
      <c r="A940" t="s">
        <v>948</v>
      </c>
      <c r="B940" s="2">
        <v>44046</v>
      </c>
      <c r="C940" s="2" t="str">
        <f t="shared" si="28"/>
        <v>Monday</v>
      </c>
      <c r="D940" s="2" t="str">
        <f t="shared" si="29"/>
        <v>August</v>
      </c>
      <c r="E940" s="3">
        <v>0.75933498978874336</v>
      </c>
      <c r="F940" t="s">
        <v>2088</v>
      </c>
      <c r="G940" t="s">
        <v>2300</v>
      </c>
      <c r="H940" t="s">
        <v>1010</v>
      </c>
      <c r="I940" s="1" t="s">
        <v>2572</v>
      </c>
      <c r="J940" s="1" t="s">
        <v>2572</v>
      </c>
      <c r="K940" s="1" t="s">
        <v>2549</v>
      </c>
      <c r="L940" s="1" t="s">
        <v>1013</v>
      </c>
      <c r="M940">
        <v>13036</v>
      </c>
      <c r="N940">
        <v>93</v>
      </c>
      <c r="O940" s="1" t="str">
        <f>VLOOKUP(Sales[[#This Row],[Product ID]],Products[[#Headers],[#Data],[Product ID]:[Product Name]],2,FALSE)</f>
        <v>Global Airflow Leather Mesh Back Chair, Black</v>
      </c>
      <c r="P940" s="1" t="str">
        <f>VLOOKUP(Sales[[#This Row],[Product ID]],Products[[#Headers],[#Data],[Product ID]:[Category]],3,)</f>
        <v>Furniture</v>
      </c>
      <c r="Q940" s="13">
        <f>VLOOKUP(Sales[[#This Row],[Product ID]],Products[[#Headers],[#Data],[Product ID]:[Unit Price]],4,FALSE)</f>
        <v>27.73</v>
      </c>
      <c r="R940" s="14">
        <f>VLOOKUP(Sales[[#This Row],[Product ID]],Products[[#Headers],[#Data]],5,FALSE)</f>
        <v>13</v>
      </c>
      <c r="S940" s="13">
        <f>Sales[[#This Row],[Quantity]]*Sales[[#This Row],[Unit Price]]</f>
        <v>2578.89</v>
      </c>
      <c r="T940" s="14">
        <f>Sales[[#This Row],[Quantity]]*Sales[[#This Row],[Unit Cost]]</f>
        <v>1209</v>
      </c>
      <c r="U940" s="13">
        <f>Sales[[#This Row],[Total Sales]]-Sales[[#This Row],[Total Cost]]</f>
        <v>1369.8899999999999</v>
      </c>
    </row>
    <row r="941" spans="1:21" x14ac:dyDescent="0.25">
      <c r="A941" t="s">
        <v>949</v>
      </c>
      <c r="B941" s="2">
        <v>44308</v>
      </c>
      <c r="C941" s="2" t="str">
        <f t="shared" si="28"/>
        <v>Thursday</v>
      </c>
      <c r="D941" s="2" t="str">
        <f t="shared" si="29"/>
        <v>April</v>
      </c>
      <c r="E941" s="3">
        <v>0.58738092459454183</v>
      </c>
      <c r="F941" t="s">
        <v>2113</v>
      </c>
      <c r="G941" t="s">
        <v>2325</v>
      </c>
      <c r="H941" t="s">
        <v>1011</v>
      </c>
      <c r="I941" s="1" t="s">
        <v>2656</v>
      </c>
      <c r="J941" s="1" t="s">
        <v>2656</v>
      </c>
      <c r="K941" s="1" t="s">
        <v>2549</v>
      </c>
      <c r="L941" s="1" t="s">
        <v>1013</v>
      </c>
      <c r="M941">
        <v>12700</v>
      </c>
      <c r="N941">
        <v>55</v>
      </c>
      <c r="O941" s="1" t="str">
        <f>VLOOKUP(Sales[[#This Row],[Product ID]],Products[[#Headers],[#Data],[Product ID]:[Product Name]],2,FALSE)</f>
        <v>Wilson Jones “Snap” Scratch Pad Binder Tool for Ring Binders</v>
      </c>
      <c r="P941" s="1" t="str">
        <f>VLOOKUP(Sales[[#This Row],[Product ID]],Products[[#Headers],[#Data],[Product ID]:[Category]],3,)</f>
        <v>Office Supplies</v>
      </c>
      <c r="Q941" s="13">
        <f>VLOOKUP(Sales[[#This Row],[Product ID]],Products[[#Headers],[#Data],[Product ID]:[Unit Price]],4,FALSE)</f>
        <v>49.33</v>
      </c>
      <c r="R941" s="14">
        <f>VLOOKUP(Sales[[#This Row],[Product ID]],Products[[#Headers],[#Data]],5,FALSE)</f>
        <v>42</v>
      </c>
      <c r="S941" s="13">
        <f>Sales[[#This Row],[Quantity]]*Sales[[#This Row],[Unit Price]]</f>
        <v>2713.15</v>
      </c>
      <c r="T941" s="14">
        <f>Sales[[#This Row],[Quantity]]*Sales[[#This Row],[Unit Cost]]</f>
        <v>2310</v>
      </c>
      <c r="U941" s="13">
        <f>Sales[[#This Row],[Total Sales]]-Sales[[#This Row],[Total Cost]]</f>
        <v>403.15000000000009</v>
      </c>
    </row>
    <row r="942" spans="1:21" x14ac:dyDescent="0.25">
      <c r="A942" t="s">
        <v>950</v>
      </c>
      <c r="B942" s="2">
        <v>44149</v>
      </c>
      <c r="C942" s="2" t="str">
        <f t="shared" si="28"/>
        <v>Saturday</v>
      </c>
      <c r="D942" s="2" t="str">
        <f t="shared" si="29"/>
        <v>November</v>
      </c>
      <c r="E942" s="3">
        <v>0.48499493006735439</v>
      </c>
      <c r="F942" t="s">
        <v>2110</v>
      </c>
      <c r="G942" t="s">
        <v>2322</v>
      </c>
      <c r="H942" t="s">
        <v>1010</v>
      </c>
      <c r="I942" s="1" t="s">
        <v>2581</v>
      </c>
      <c r="J942" s="1" t="s">
        <v>2581</v>
      </c>
      <c r="K942" s="1" t="s">
        <v>2549</v>
      </c>
      <c r="L942" s="1" t="s">
        <v>1012</v>
      </c>
      <c r="M942">
        <v>12716</v>
      </c>
      <c r="N942">
        <v>75</v>
      </c>
      <c r="O942" s="1" t="str">
        <f>VLOOKUP(Sales[[#This Row],[Product ID]],Products[[#Headers],[#Data],[Product ID]:[Product Name]],2,FALSE)</f>
        <v>Hon Practical Foundations 30 x 60 Training Table, Light Gray/Charcoal</v>
      </c>
      <c r="P942" s="1" t="str">
        <f>VLOOKUP(Sales[[#This Row],[Product ID]],Products[[#Headers],[#Data],[Product ID]:[Category]],3,)</f>
        <v>Furniture</v>
      </c>
      <c r="Q942" s="13">
        <f>VLOOKUP(Sales[[#This Row],[Product ID]],Products[[#Headers],[#Data],[Product ID]:[Unit Price]],4,FALSE)</f>
        <v>92.98</v>
      </c>
      <c r="R942" s="14">
        <f>VLOOKUP(Sales[[#This Row],[Product ID]],Products[[#Headers],[#Data]],5,FALSE)</f>
        <v>60</v>
      </c>
      <c r="S942" s="13">
        <f>Sales[[#This Row],[Quantity]]*Sales[[#This Row],[Unit Price]]</f>
        <v>6973.5</v>
      </c>
      <c r="T942" s="14">
        <f>Sales[[#This Row],[Quantity]]*Sales[[#This Row],[Unit Cost]]</f>
        <v>4500</v>
      </c>
      <c r="U942" s="13">
        <f>Sales[[#This Row],[Total Sales]]-Sales[[#This Row],[Total Cost]]</f>
        <v>2473.5</v>
      </c>
    </row>
    <row r="943" spans="1:21" x14ac:dyDescent="0.25">
      <c r="A943" t="s">
        <v>951</v>
      </c>
      <c r="B943" s="2">
        <v>44300</v>
      </c>
      <c r="C943" s="2" t="str">
        <f t="shared" si="28"/>
        <v>Wednesday</v>
      </c>
      <c r="D943" s="2" t="str">
        <f t="shared" si="29"/>
        <v>April</v>
      </c>
      <c r="E943" s="3">
        <v>0.63024587766957951</v>
      </c>
      <c r="F943" t="s">
        <v>2178</v>
      </c>
      <c r="G943" t="s">
        <v>2390</v>
      </c>
      <c r="H943" t="s">
        <v>1011</v>
      </c>
      <c r="I943" s="1" t="s">
        <v>2586</v>
      </c>
      <c r="J943" s="1" t="s">
        <v>2586</v>
      </c>
      <c r="K943" s="1" t="s">
        <v>2549</v>
      </c>
      <c r="L943" s="1" t="s">
        <v>1012</v>
      </c>
      <c r="M943">
        <v>12184</v>
      </c>
      <c r="N943">
        <v>65</v>
      </c>
      <c r="O943" s="1" t="str">
        <f>VLOOKUP(Sales[[#This Row],[Product ID]],Products[[#Headers],[#Data],[Product ID]:[Product Name]],2,FALSE)</f>
        <v>Apronazol</v>
      </c>
      <c r="P943" s="1" t="str">
        <f>VLOOKUP(Sales[[#This Row],[Product ID]],Products[[#Headers],[#Data],[Product ID]:[Category]],3,)</f>
        <v>Antibiotics</v>
      </c>
      <c r="Q943" s="13">
        <f>VLOOKUP(Sales[[#This Row],[Product ID]],Products[[#Headers],[#Data],[Product ID]:[Unit Price]],4,FALSE)</f>
        <v>91.4</v>
      </c>
      <c r="R943" s="14">
        <f>VLOOKUP(Sales[[#This Row],[Product ID]],Products[[#Headers],[#Data]],5,FALSE)</f>
        <v>81</v>
      </c>
      <c r="S943" s="13">
        <f>Sales[[#This Row],[Quantity]]*Sales[[#This Row],[Unit Price]]</f>
        <v>5941</v>
      </c>
      <c r="T943" s="14">
        <f>Sales[[#This Row],[Quantity]]*Sales[[#This Row],[Unit Cost]]</f>
        <v>5265</v>
      </c>
      <c r="U943" s="13">
        <f>Sales[[#This Row],[Total Sales]]-Sales[[#This Row],[Total Cost]]</f>
        <v>676</v>
      </c>
    </row>
    <row r="944" spans="1:21" x14ac:dyDescent="0.25">
      <c r="A944" t="s">
        <v>952</v>
      </c>
      <c r="B944" s="2">
        <v>44080</v>
      </c>
      <c r="C944" s="2" t="str">
        <f t="shared" si="28"/>
        <v>Sunday</v>
      </c>
      <c r="D944" s="2" t="str">
        <f t="shared" si="29"/>
        <v>September</v>
      </c>
      <c r="E944" s="3">
        <v>0.20695294002877995</v>
      </c>
      <c r="F944" t="s">
        <v>2053</v>
      </c>
      <c r="G944" t="s">
        <v>2265</v>
      </c>
      <c r="H944" t="s">
        <v>1010</v>
      </c>
      <c r="I944" s="1" t="s">
        <v>2557</v>
      </c>
      <c r="J944" s="1" t="s">
        <v>2557</v>
      </c>
      <c r="K944" s="1" t="s">
        <v>2549</v>
      </c>
      <c r="L944" s="1" t="s">
        <v>1012</v>
      </c>
      <c r="M944">
        <v>12636</v>
      </c>
      <c r="N944">
        <v>63</v>
      </c>
      <c r="O944" s="1" t="str">
        <f>VLOOKUP(Sales[[#This Row],[Product ID]],Products[[#Headers],[#Data],[Product ID]:[Product Name]],2,FALSE)</f>
        <v>Premier Automatic Letter Opener</v>
      </c>
      <c r="P944" s="1" t="str">
        <f>VLOOKUP(Sales[[#This Row],[Product ID]],Products[[#Headers],[#Data],[Product ID]:[Category]],3,)</f>
        <v>Office Supplies</v>
      </c>
      <c r="Q944" s="13">
        <f>VLOOKUP(Sales[[#This Row],[Product ID]],Products[[#Headers],[#Data],[Product ID]:[Unit Price]],4,FALSE)</f>
        <v>69.400000000000006</v>
      </c>
      <c r="R944" s="14">
        <f>VLOOKUP(Sales[[#This Row],[Product ID]],Products[[#Headers],[#Data]],5,FALSE)</f>
        <v>58</v>
      </c>
      <c r="S944" s="13">
        <f>Sales[[#This Row],[Quantity]]*Sales[[#This Row],[Unit Price]]</f>
        <v>4372.2000000000007</v>
      </c>
      <c r="T944" s="14">
        <f>Sales[[#This Row],[Quantity]]*Sales[[#This Row],[Unit Cost]]</f>
        <v>3654</v>
      </c>
      <c r="U944" s="13">
        <f>Sales[[#This Row],[Total Sales]]-Sales[[#This Row],[Total Cost]]</f>
        <v>718.20000000000073</v>
      </c>
    </row>
    <row r="945" spans="1:21" x14ac:dyDescent="0.25">
      <c r="A945" t="s">
        <v>953</v>
      </c>
      <c r="B945" s="2">
        <v>44221</v>
      </c>
      <c r="C945" s="2" t="str">
        <f t="shared" si="28"/>
        <v>Monday</v>
      </c>
      <c r="D945" s="2" t="str">
        <f t="shared" si="29"/>
        <v>January</v>
      </c>
      <c r="E945" s="3">
        <v>0.72889256556499804</v>
      </c>
      <c r="F945" t="s">
        <v>2074</v>
      </c>
      <c r="G945" t="s">
        <v>2286</v>
      </c>
      <c r="H945" t="s">
        <v>1011</v>
      </c>
      <c r="I945" s="1" t="s">
        <v>2643</v>
      </c>
      <c r="J945" s="1" t="s">
        <v>2643</v>
      </c>
      <c r="K945" s="1" t="s">
        <v>2549</v>
      </c>
      <c r="L945" s="1" t="s">
        <v>1012</v>
      </c>
      <c r="M945">
        <v>12836</v>
      </c>
      <c r="N945">
        <v>25</v>
      </c>
      <c r="O945" s="1" t="str">
        <f>VLOOKUP(Sales[[#This Row],[Product ID]],Products[[#Headers],[#Data],[Product ID]:[Product Name]],2,FALSE)</f>
        <v>Motorola HK250 Universal Bluetooth Headset</v>
      </c>
      <c r="P945" s="1" t="str">
        <f>VLOOKUP(Sales[[#This Row],[Product ID]],Products[[#Headers],[#Data],[Product ID]:[Category]],3,)</f>
        <v>Technology</v>
      </c>
      <c r="Q945" s="13">
        <f>VLOOKUP(Sales[[#This Row],[Product ID]],Products[[#Headers],[#Data],[Product ID]:[Unit Price]],4,FALSE)</f>
        <v>19.77</v>
      </c>
      <c r="R945" s="14">
        <f>VLOOKUP(Sales[[#This Row],[Product ID]],Products[[#Headers],[#Data]],5,FALSE)</f>
        <v>13</v>
      </c>
      <c r="S945" s="13">
        <f>Sales[[#This Row],[Quantity]]*Sales[[#This Row],[Unit Price]]</f>
        <v>494.25</v>
      </c>
      <c r="T945" s="14">
        <f>Sales[[#This Row],[Quantity]]*Sales[[#This Row],[Unit Cost]]</f>
        <v>325</v>
      </c>
      <c r="U945" s="13">
        <f>Sales[[#This Row],[Total Sales]]-Sales[[#This Row],[Total Cost]]</f>
        <v>169.25</v>
      </c>
    </row>
    <row r="946" spans="1:21" x14ac:dyDescent="0.25">
      <c r="A946" t="s">
        <v>954</v>
      </c>
      <c r="B946" s="2">
        <v>44320</v>
      </c>
      <c r="C946" s="2" t="str">
        <f t="shared" si="28"/>
        <v>Tuesday</v>
      </c>
      <c r="D946" s="2" t="str">
        <f t="shared" si="29"/>
        <v>May</v>
      </c>
      <c r="E946" s="3">
        <v>0.10449244737922503</v>
      </c>
      <c r="F946" t="s">
        <v>2192</v>
      </c>
      <c r="G946" t="s">
        <v>2404</v>
      </c>
      <c r="H946" t="s">
        <v>1011</v>
      </c>
      <c r="I946" s="1" t="s">
        <v>2581</v>
      </c>
      <c r="J946" s="1" t="s">
        <v>2581</v>
      </c>
      <c r="K946" s="1" t="s">
        <v>2549</v>
      </c>
      <c r="L946" s="1" t="s">
        <v>1012</v>
      </c>
      <c r="M946">
        <v>12177</v>
      </c>
      <c r="N946">
        <v>53</v>
      </c>
      <c r="O946" s="1" t="str">
        <f>VLOOKUP(Sales[[#This Row],[Product ID]],Products[[#Headers],[#Data],[Product ID]:[Product Name]],2,FALSE)</f>
        <v>Ampysin</v>
      </c>
      <c r="P946" s="1" t="str">
        <f>VLOOKUP(Sales[[#This Row],[Product ID]],Products[[#Headers],[#Data],[Product ID]:[Category]],3,)</f>
        <v>Analgesics</v>
      </c>
      <c r="Q946" s="13">
        <f>VLOOKUP(Sales[[#This Row],[Product ID]],Products[[#Headers],[#Data],[Product ID]:[Unit Price]],4,FALSE)</f>
        <v>98.7</v>
      </c>
      <c r="R946" s="14">
        <f>VLOOKUP(Sales[[#This Row],[Product ID]],Products[[#Headers],[#Data]],5,FALSE)</f>
        <v>57</v>
      </c>
      <c r="S946" s="13">
        <f>Sales[[#This Row],[Quantity]]*Sales[[#This Row],[Unit Price]]</f>
        <v>5231.1000000000004</v>
      </c>
      <c r="T946" s="14">
        <f>Sales[[#This Row],[Quantity]]*Sales[[#This Row],[Unit Cost]]</f>
        <v>3021</v>
      </c>
      <c r="U946" s="13">
        <f>Sales[[#This Row],[Total Sales]]-Sales[[#This Row],[Total Cost]]</f>
        <v>2210.1000000000004</v>
      </c>
    </row>
    <row r="947" spans="1:21" x14ac:dyDescent="0.25">
      <c r="A947" t="s">
        <v>955</v>
      </c>
      <c r="B947" s="2">
        <v>44199</v>
      </c>
      <c r="C947" s="2" t="str">
        <f t="shared" si="28"/>
        <v>Sunday</v>
      </c>
      <c r="D947" s="2" t="str">
        <f t="shared" si="29"/>
        <v>January</v>
      </c>
      <c r="E947" s="3">
        <v>0.1160111849833465</v>
      </c>
      <c r="F947" t="s">
        <v>2078</v>
      </c>
      <c r="G947" t="s">
        <v>2290</v>
      </c>
      <c r="H947" t="s">
        <v>1011</v>
      </c>
      <c r="I947" s="1" t="s">
        <v>2604</v>
      </c>
      <c r="J947" s="1" t="s">
        <v>2604</v>
      </c>
      <c r="K947" s="1" t="s">
        <v>2549</v>
      </c>
      <c r="L947" s="1" t="s">
        <v>1012</v>
      </c>
      <c r="M947">
        <v>12134</v>
      </c>
      <c r="N947">
        <v>83</v>
      </c>
      <c r="O947" s="1" t="str">
        <f>VLOOKUP(Sales[[#This Row],[Product ID]],Products[[#Headers],[#Data],[Product ID]:[Product Name]],2,FALSE)</f>
        <v>Abatatriptan</v>
      </c>
      <c r="P947" s="1" t="str">
        <f>VLOOKUP(Sales[[#This Row],[Product ID]],Products[[#Headers],[#Data],[Product ID]:[Category]],3,)</f>
        <v>Antibiotics</v>
      </c>
      <c r="Q947" s="13">
        <f>VLOOKUP(Sales[[#This Row],[Product ID]],Products[[#Headers],[#Data],[Product ID]:[Unit Price]],4,FALSE)</f>
        <v>74.69</v>
      </c>
      <c r="R947" s="14">
        <f>VLOOKUP(Sales[[#This Row],[Product ID]],Products[[#Headers],[#Data]],5,FALSE)</f>
        <v>55</v>
      </c>
      <c r="S947" s="13">
        <f>Sales[[#This Row],[Quantity]]*Sales[[#This Row],[Unit Price]]</f>
        <v>6199.2699999999995</v>
      </c>
      <c r="T947" s="14">
        <f>Sales[[#This Row],[Quantity]]*Sales[[#This Row],[Unit Cost]]</f>
        <v>4565</v>
      </c>
      <c r="U947" s="13">
        <f>Sales[[#This Row],[Total Sales]]-Sales[[#This Row],[Total Cost]]</f>
        <v>1634.2699999999995</v>
      </c>
    </row>
    <row r="948" spans="1:21" x14ac:dyDescent="0.25">
      <c r="A948" t="s">
        <v>956</v>
      </c>
      <c r="B948" s="2">
        <v>44231</v>
      </c>
      <c r="C948" s="2" t="str">
        <f t="shared" si="28"/>
        <v>Thursday</v>
      </c>
      <c r="D948" s="2" t="str">
        <f t="shared" si="29"/>
        <v>February</v>
      </c>
      <c r="E948" s="3">
        <v>0.47645505959691192</v>
      </c>
      <c r="F948" t="s">
        <v>2042</v>
      </c>
      <c r="G948" t="s">
        <v>2254</v>
      </c>
      <c r="H948" t="s">
        <v>1011</v>
      </c>
      <c r="I948" s="1" t="s">
        <v>2600</v>
      </c>
      <c r="J948" s="1" t="s">
        <v>2600</v>
      </c>
      <c r="K948" s="1" t="s">
        <v>2549</v>
      </c>
      <c r="L948" s="1" t="s">
        <v>1012</v>
      </c>
      <c r="M948">
        <v>12310</v>
      </c>
      <c r="N948">
        <v>48</v>
      </c>
      <c r="O948" s="1" t="str">
        <f>VLOOKUP(Sales[[#This Row],[Product ID]],Products[[#Headers],[#Data],[Product ID]:[Product Name]],2,FALSE)</f>
        <v>Proprabax</v>
      </c>
      <c r="P948" s="1" t="str">
        <f>VLOOKUP(Sales[[#This Row],[Product ID]],Products[[#Headers],[#Data],[Product ID]:[Category]],3,)</f>
        <v>Analgesics</v>
      </c>
      <c r="Q948" s="13">
        <f>VLOOKUP(Sales[[#This Row],[Product ID]],Products[[#Headers],[#Data],[Product ID]:[Unit Price]],4,FALSE)</f>
        <v>22.17</v>
      </c>
      <c r="R948" s="14">
        <f>VLOOKUP(Sales[[#This Row],[Product ID]],Products[[#Headers],[#Data]],5,FALSE)</f>
        <v>6</v>
      </c>
      <c r="S948" s="13">
        <f>Sales[[#This Row],[Quantity]]*Sales[[#This Row],[Unit Price]]</f>
        <v>1064.1600000000001</v>
      </c>
      <c r="T948" s="14">
        <f>Sales[[#This Row],[Quantity]]*Sales[[#This Row],[Unit Cost]]</f>
        <v>288</v>
      </c>
      <c r="U948" s="13">
        <f>Sales[[#This Row],[Total Sales]]-Sales[[#This Row],[Total Cost]]</f>
        <v>776.16000000000008</v>
      </c>
    </row>
    <row r="949" spans="1:21" x14ac:dyDescent="0.25">
      <c r="A949" t="s">
        <v>957</v>
      </c>
      <c r="B949" s="2">
        <v>44177</v>
      </c>
      <c r="C949" s="2" t="str">
        <f t="shared" si="28"/>
        <v>Saturday</v>
      </c>
      <c r="D949" s="2" t="str">
        <f t="shared" si="29"/>
        <v>December</v>
      </c>
      <c r="E949" s="3">
        <v>0.49031938805514463</v>
      </c>
      <c r="F949" t="s">
        <v>2038</v>
      </c>
      <c r="G949" t="s">
        <v>2250</v>
      </c>
      <c r="H949" t="s">
        <v>1010</v>
      </c>
      <c r="I949" s="1" t="s">
        <v>2670</v>
      </c>
      <c r="J949" s="1" t="s">
        <v>2670</v>
      </c>
      <c r="K949" s="1" t="s">
        <v>2549</v>
      </c>
      <c r="L949" s="1" t="s">
        <v>1012</v>
      </c>
      <c r="M949">
        <v>12237</v>
      </c>
      <c r="N949">
        <v>66</v>
      </c>
      <c r="O949" s="1" t="str">
        <f>VLOOKUP(Sales[[#This Row],[Product ID]],Products[[#Headers],[#Data],[Product ID]:[Product Name]],2,FALSE)</f>
        <v>Epzipitant</v>
      </c>
      <c r="P949" s="1" t="str">
        <f>VLOOKUP(Sales[[#This Row],[Product ID]],Products[[#Headers],[#Data],[Product ID]:[Category]],3,)</f>
        <v>Analgesics</v>
      </c>
      <c r="Q949" s="13">
        <f>VLOOKUP(Sales[[#This Row],[Product ID]],Products[[#Headers],[#Data],[Product ID]:[Unit Price]],4,FALSE)</f>
        <v>58.26</v>
      </c>
      <c r="R949" s="14">
        <f>VLOOKUP(Sales[[#This Row],[Product ID]],Products[[#Headers],[#Data]],5,FALSE)</f>
        <v>22</v>
      </c>
      <c r="S949" s="13">
        <f>Sales[[#This Row],[Quantity]]*Sales[[#This Row],[Unit Price]]</f>
        <v>3845.16</v>
      </c>
      <c r="T949" s="14">
        <f>Sales[[#This Row],[Quantity]]*Sales[[#This Row],[Unit Cost]]</f>
        <v>1452</v>
      </c>
      <c r="U949" s="13">
        <f>Sales[[#This Row],[Total Sales]]-Sales[[#This Row],[Total Cost]]</f>
        <v>2393.16</v>
      </c>
    </row>
    <row r="950" spans="1:21" x14ac:dyDescent="0.25">
      <c r="A950" t="s">
        <v>958</v>
      </c>
      <c r="B950" s="2">
        <v>44334</v>
      </c>
      <c r="C950" s="2" t="str">
        <f t="shared" si="28"/>
        <v>Tuesday</v>
      </c>
      <c r="D950" s="2" t="str">
        <f t="shared" si="29"/>
        <v>May</v>
      </c>
      <c r="E950" s="3">
        <v>4.0258038015009712E-2</v>
      </c>
      <c r="F950" t="s">
        <v>2135</v>
      </c>
      <c r="G950" t="s">
        <v>2347</v>
      </c>
      <c r="H950" t="s">
        <v>1010</v>
      </c>
      <c r="I950" s="1" t="s">
        <v>2671</v>
      </c>
      <c r="J950" s="1" t="s">
        <v>2671</v>
      </c>
      <c r="K950" s="1" t="s">
        <v>2549</v>
      </c>
      <c r="L950" s="1" t="s">
        <v>1012</v>
      </c>
      <c r="M950">
        <v>12586</v>
      </c>
      <c r="N950">
        <v>50</v>
      </c>
      <c r="O950" s="1" t="str">
        <f>VLOOKUP(Sales[[#This Row],[Product ID]],Products[[#Headers],[#Data],[Product ID]:[Product Name]],2,FALSE)</f>
        <v>Global Low Back Tilter Chair</v>
      </c>
      <c r="P950" s="1" t="str">
        <f>VLOOKUP(Sales[[#This Row],[Product ID]],Products[[#Headers],[#Data],[Product ID]:[Category]],3,)</f>
        <v>Furniture</v>
      </c>
      <c r="Q950" s="13">
        <f>VLOOKUP(Sales[[#This Row],[Product ID]],Products[[#Headers],[#Data],[Product ID]:[Unit Price]],4,FALSE)</f>
        <v>63.61</v>
      </c>
      <c r="R950" s="14">
        <f>VLOOKUP(Sales[[#This Row],[Product ID]],Products[[#Headers],[#Data]],5,FALSE)</f>
        <v>52</v>
      </c>
      <c r="S950" s="13">
        <f>Sales[[#This Row],[Quantity]]*Sales[[#This Row],[Unit Price]]</f>
        <v>3180.5</v>
      </c>
      <c r="T950" s="14">
        <f>Sales[[#This Row],[Quantity]]*Sales[[#This Row],[Unit Cost]]</f>
        <v>2600</v>
      </c>
      <c r="U950" s="13">
        <f>Sales[[#This Row],[Total Sales]]-Sales[[#This Row],[Total Cost]]</f>
        <v>580.5</v>
      </c>
    </row>
    <row r="951" spans="1:21" x14ac:dyDescent="0.25">
      <c r="A951" t="s">
        <v>959</v>
      </c>
      <c r="B951" s="2">
        <v>44360</v>
      </c>
      <c r="C951" s="2" t="str">
        <f t="shared" si="28"/>
        <v>Sunday</v>
      </c>
      <c r="D951" s="2" t="str">
        <f t="shared" si="29"/>
        <v>June</v>
      </c>
      <c r="E951" s="3">
        <v>0.33475128685476185</v>
      </c>
      <c r="F951" t="s">
        <v>2087</v>
      </c>
      <c r="G951" t="s">
        <v>2299</v>
      </c>
      <c r="H951" t="s">
        <v>1010</v>
      </c>
      <c r="I951" s="1" t="s">
        <v>2610</v>
      </c>
      <c r="J951" s="1" t="s">
        <v>2610</v>
      </c>
      <c r="K951" s="1" t="s">
        <v>2549</v>
      </c>
      <c r="L951" s="1" t="s">
        <v>1012</v>
      </c>
      <c r="M951">
        <v>12668</v>
      </c>
      <c r="N951">
        <v>78</v>
      </c>
      <c r="O951" s="1" t="str">
        <f>VLOOKUP(Sales[[#This Row],[Product ID]],Products[[#Headers],[#Data],[Product ID]:[Product Name]],2,FALSE)</f>
        <v>OIC Binder Clips</v>
      </c>
      <c r="P951" s="1" t="str">
        <f>VLOOKUP(Sales[[#This Row],[Product ID]],Products[[#Headers],[#Data],[Product ID]:[Category]],3,)</f>
        <v>Office Supplies</v>
      </c>
      <c r="Q951" s="13">
        <f>VLOOKUP(Sales[[#This Row],[Product ID]],Products[[#Headers],[#Data],[Product ID]:[Unit Price]],4,FALSE)</f>
        <v>28.32</v>
      </c>
      <c r="R951" s="14">
        <f>VLOOKUP(Sales[[#This Row],[Product ID]],Products[[#Headers],[#Data]],5,FALSE)</f>
        <v>9</v>
      </c>
      <c r="S951" s="13">
        <f>Sales[[#This Row],[Quantity]]*Sales[[#This Row],[Unit Price]]</f>
        <v>2208.96</v>
      </c>
      <c r="T951" s="14">
        <f>Sales[[#This Row],[Quantity]]*Sales[[#This Row],[Unit Cost]]</f>
        <v>702</v>
      </c>
      <c r="U951" s="13">
        <f>Sales[[#This Row],[Total Sales]]-Sales[[#This Row],[Total Cost]]</f>
        <v>1506.96</v>
      </c>
    </row>
    <row r="952" spans="1:21" x14ac:dyDescent="0.25">
      <c r="A952" t="s">
        <v>960</v>
      </c>
      <c r="B952" s="2">
        <v>44157</v>
      </c>
      <c r="C952" s="2" t="str">
        <f t="shared" si="28"/>
        <v>Sunday</v>
      </c>
      <c r="D952" s="2" t="str">
        <f t="shared" si="29"/>
        <v>November</v>
      </c>
      <c r="E952" s="3">
        <v>0.87693480964929482</v>
      </c>
      <c r="F952" t="s">
        <v>2051</v>
      </c>
      <c r="G952" t="s">
        <v>2263</v>
      </c>
      <c r="H952" t="s">
        <v>1011</v>
      </c>
      <c r="I952" s="1" t="s">
        <v>2568</v>
      </c>
      <c r="J952" s="1" t="s">
        <v>2568</v>
      </c>
      <c r="K952" s="1" t="s">
        <v>2549</v>
      </c>
      <c r="L952" s="1" t="s">
        <v>1012</v>
      </c>
      <c r="M952">
        <v>12787</v>
      </c>
      <c r="N952">
        <v>36</v>
      </c>
      <c r="O952" s="1" t="str">
        <f>VLOOKUP(Sales[[#This Row],[Product ID]],Products[[#Headers],[#Data],[Product ID]:[Product Name]],2,FALSE)</f>
        <v>Premier Electric Letter Opener</v>
      </c>
      <c r="P952" s="1" t="str">
        <f>VLOOKUP(Sales[[#This Row],[Product ID]],Products[[#Headers],[#Data],[Product ID]:[Category]],3,)</f>
        <v>Office Supplies</v>
      </c>
      <c r="Q952" s="13">
        <f>VLOOKUP(Sales[[#This Row],[Product ID]],Products[[#Headers],[#Data],[Product ID]:[Unit Price]],4,FALSE)</f>
        <v>37.32</v>
      </c>
      <c r="R952" s="14">
        <f>VLOOKUP(Sales[[#This Row],[Product ID]],Products[[#Headers],[#Data]],5,FALSE)</f>
        <v>31</v>
      </c>
      <c r="S952" s="13">
        <f>Sales[[#This Row],[Quantity]]*Sales[[#This Row],[Unit Price]]</f>
        <v>1343.52</v>
      </c>
      <c r="T952" s="14">
        <f>Sales[[#This Row],[Quantity]]*Sales[[#This Row],[Unit Cost]]</f>
        <v>1116</v>
      </c>
      <c r="U952" s="13">
        <f>Sales[[#This Row],[Total Sales]]-Sales[[#This Row],[Total Cost]]</f>
        <v>227.51999999999998</v>
      </c>
    </row>
    <row r="953" spans="1:21" x14ac:dyDescent="0.25">
      <c r="A953" t="s">
        <v>961</v>
      </c>
      <c r="B953" s="2">
        <v>44154</v>
      </c>
      <c r="C953" s="2" t="str">
        <f t="shared" si="28"/>
        <v>Thursday</v>
      </c>
      <c r="D953" s="2" t="str">
        <f t="shared" si="29"/>
        <v>November</v>
      </c>
      <c r="E953" s="3">
        <v>0.59586510483898514</v>
      </c>
      <c r="F953" t="s">
        <v>2204</v>
      </c>
      <c r="G953" t="s">
        <v>2416</v>
      </c>
      <c r="H953" t="s">
        <v>1010</v>
      </c>
      <c r="I953" s="1" t="s">
        <v>2672</v>
      </c>
      <c r="J953" s="1" t="s">
        <v>2672</v>
      </c>
      <c r="K953" s="1" t="s">
        <v>2549</v>
      </c>
      <c r="L953" s="1" t="s">
        <v>1012</v>
      </c>
      <c r="M953">
        <v>12747</v>
      </c>
      <c r="N953">
        <v>18</v>
      </c>
      <c r="O953" s="1" t="str">
        <f>VLOOKUP(Sales[[#This Row],[Product ID]],Products[[#Headers],[#Data],[Product ID]:[Product Name]],2,FALSE)</f>
        <v>American Pencil</v>
      </c>
      <c r="P953" s="1" t="str">
        <f>VLOOKUP(Sales[[#This Row],[Product ID]],Products[[#Headers],[#Data],[Product ID]:[Category]],3,)</f>
        <v>Office Supplies</v>
      </c>
      <c r="Q953" s="13">
        <f>VLOOKUP(Sales[[#This Row],[Product ID]],Products[[#Headers],[#Data],[Product ID]:[Unit Price]],4,FALSE)</f>
        <v>80.930000000000007</v>
      </c>
      <c r="R953" s="14">
        <f>VLOOKUP(Sales[[#This Row],[Product ID]],Products[[#Headers],[#Data]],5,FALSE)</f>
        <v>61</v>
      </c>
      <c r="S953" s="13">
        <f>Sales[[#This Row],[Quantity]]*Sales[[#This Row],[Unit Price]]</f>
        <v>1456.7400000000002</v>
      </c>
      <c r="T953" s="14">
        <f>Sales[[#This Row],[Quantity]]*Sales[[#This Row],[Unit Cost]]</f>
        <v>1098</v>
      </c>
      <c r="U953" s="13">
        <f>Sales[[#This Row],[Total Sales]]-Sales[[#This Row],[Total Cost]]</f>
        <v>358.74000000000024</v>
      </c>
    </row>
    <row r="954" spans="1:21" x14ac:dyDescent="0.25">
      <c r="A954" t="s">
        <v>962</v>
      </c>
      <c r="B954" s="2">
        <v>44108</v>
      </c>
      <c r="C954" s="2" t="str">
        <f t="shared" si="28"/>
        <v>Sunday</v>
      </c>
      <c r="D954" s="2" t="str">
        <f t="shared" si="29"/>
        <v>October</v>
      </c>
      <c r="E954" s="3">
        <v>0.77947133563534177</v>
      </c>
      <c r="F954" t="s">
        <v>2227</v>
      </c>
      <c r="G954" t="s">
        <v>2439</v>
      </c>
      <c r="H954" t="s">
        <v>1011</v>
      </c>
      <c r="I954" s="1" t="s">
        <v>2581</v>
      </c>
      <c r="J954" s="1" t="s">
        <v>2581</v>
      </c>
      <c r="K954" s="1" t="s">
        <v>2549</v>
      </c>
      <c r="L954" s="1" t="s">
        <v>1012</v>
      </c>
      <c r="M954">
        <v>12352</v>
      </c>
      <c r="N954">
        <v>52</v>
      </c>
      <c r="O954" s="1" t="str">
        <f>VLOOKUP(Sales[[#This Row],[Product ID]],Products[[#Headers],[#Data],[Product ID]:[Product Name]],2,FALSE)</f>
        <v>Tiaracil</v>
      </c>
      <c r="P954" s="1" t="str">
        <f>VLOOKUP(Sales[[#This Row],[Product ID]],Products[[#Headers],[#Data],[Product ID]:[Category]],3,)</f>
        <v>Antipiretics</v>
      </c>
      <c r="Q954" s="13">
        <f>VLOOKUP(Sales[[#This Row],[Product ID]],Products[[#Headers],[#Data],[Product ID]:[Unit Price]],4,FALSE)</f>
        <v>94.87</v>
      </c>
      <c r="R954" s="14">
        <f>VLOOKUP(Sales[[#This Row],[Product ID]],Products[[#Headers],[#Data]],5,FALSE)</f>
        <v>81</v>
      </c>
      <c r="S954" s="13">
        <f>Sales[[#This Row],[Quantity]]*Sales[[#This Row],[Unit Price]]</f>
        <v>4933.24</v>
      </c>
      <c r="T954" s="14">
        <f>Sales[[#This Row],[Quantity]]*Sales[[#This Row],[Unit Cost]]</f>
        <v>4212</v>
      </c>
      <c r="U954" s="13">
        <f>Sales[[#This Row],[Total Sales]]-Sales[[#This Row],[Total Cost]]</f>
        <v>721.23999999999978</v>
      </c>
    </row>
    <row r="955" spans="1:21" x14ac:dyDescent="0.25">
      <c r="A955" t="s">
        <v>963</v>
      </c>
      <c r="B955" s="2">
        <v>44139</v>
      </c>
      <c r="C955" s="2" t="str">
        <f t="shared" si="28"/>
        <v>Wednesday</v>
      </c>
      <c r="D955" s="2" t="str">
        <f t="shared" si="29"/>
        <v>November</v>
      </c>
      <c r="E955" s="3">
        <v>0.15529698612152609</v>
      </c>
      <c r="F955" t="s">
        <v>2105</v>
      </c>
      <c r="G955" t="s">
        <v>2317</v>
      </c>
      <c r="H955" t="s">
        <v>1011</v>
      </c>
      <c r="I955" s="1" t="s">
        <v>2655</v>
      </c>
      <c r="J955" s="1" t="s">
        <v>2655</v>
      </c>
      <c r="K955" s="1" t="s">
        <v>2549</v>
      </c>
      <c r="L955" s="1" t="s">
        <v>1013</v>
      </c>
      <c r="M955">
        <v>12948</v>
      </c>
      <c r="N955">
        <v>73</v>
      </c>
      <c r="O955" s="1" t="str">
        <f>VLOOKUP(Sales[[#This Row],[Product ID]],Products[[#Headers],[#Data],[Product ID]:[Product Name]],2,FALSE)</f>
        <v>Bush Andora Bookcase, Maple/Graphite Gray Finish</v>
      </c>
      <c r="P955" s="1" t="str">
        <f>VLOOKUP(Sales[[#This Row],[Product ID]],Products[[#Headers],[#Data],[Product ID]:[Category]],3,)</f>
        <v>Furniture</v>
      </c>
      <c r="Q955" s="13">
        <f>VLOOKUP(Sales[[#This Row],[Product ID]],Products[[#Headers],[#Data],[Product ID]:[Unit Price]],4,FALSE)</f>
        <v>48.62</v>
      </c>
      <c r="R955" s="14">
        <f>VLOOKUP(Sales[[#This Row],[Product ID]],Products[[#Headers],[#Data]],5,FALSE)</f>
        <v>22</v>
      </c>
      <c r="S955" s="13">
        <f>Sales[[#This Row],[Quantity]]*Sales[[#This Row],[Unit Price]]</f>
        <v>3549.2599999999998</v>
      </c>
      <c r="T955" s="14">
        <f>Sales[[#This Row],[Quantity]]*Sales[[#This Row],[Unit Cost]]</f>
        <v>1606</v>
      </c>
      <c r="U955" s="13">
        <f>Sales[[#This Row],[Total Sales]]-Sales[[#This Row],[Total Cost]]</f>
        <v>1943.2599999999998</v>
      </c>
    </row>
    <row r="956" spans="1:21" x14ac:dyDescent="0.25">
      <c r="A956" t="s">
        <v>964</v>
      </c>
      <c r="B956" s="2">
        <v>44063</v>
      </c>
      <c r="C956" s="2" t="str">
        <f t="shared" si="28"/>
        <v>Thursday</v>
      </c>
      <c r="D956" s="2" t="str">
        <f t="shared" si="29"/>
        <v>August</v>
      </c>
      <c r="E956" s="3">
        <v>0.52132088167665935</v>
      </c>
      <c r="F956" t="s">
        <v>2075</v>
      </c>
      <c r="G956" t="s">
        <v>2287</v>
      </c>
      <c r="H956" t="s">
        <v>1010</v>
      </c>
      <c r="I956" s="1" t="s">
        <v>2673</v>
      </c>
      <c r="J956" s="1" t="s">
        <v>2673</v>
      </c>
      <c r="K956" s="1" t="s">
        <v>2549</v>
      </c>
      <c r="L956" s="1" t="s">
        <v>1013</v>
      </c>
      <c r="M956">
        <v>12857</v>
      </c>
      <c r="N956">
        <v>74</v>
      </c>
      <c r="O956" s="1" t="str">
        <f>VLOOKUP(Sales[[#This Row],[Product ID]],Products[[#Headers],[#Data],[Product ID]:[Product Name]],2,FALSE)</f>
        <v>HON 5400 Series Task Chairs for Big and Tall</v>
      </c>
      <c r="P956" s="1" t="str">
        <f>VLOOKUP(Sales[[#This Row],[Product ID]],Products[[#Headers],[#Data],[Product ID]:[Category]],3,)</f>
        <v>Furniture</v>
      </c>
      <c r="Q956" s="13">
        <f>VLOOKUP(Sales[[#This Row],[Product ID]],Products[[#Headers],[#Data],[Product ID]:[Unit Price]],4,FALSE)</f>
        <v>36.770000000000003</v>
      </c>
      <c r="R956" s="14">
        <f>VLOOKUP(Sales[[#This Row],[Product ID]],Products[[#Headers],[#Data]],5,FALSE)</f>
        <v>31</v>
      </c>
      <c r="S956" s="13">
        <f>Sales[[#This Row],[Quantity]]*Sales[[#This Row],[Unit Price]]</f>
        <v>2720.98</v>
      </c>
      <c r="T956" s="14">
        <f>Sales[[#This Row],[Quantity]]*Sales[[#This Row],[Unit Cost]]</f>
        <v>2294</v>
      </c>
      <c r="U956" s="13">
        <f>Sales[[#This Row],[Total Sales]]-Sales[[#This Row],[Total Cost]]</f>
        <v>426.98</v>
      </c>
    </row>
    <row r="957" spans="1:21" x14ac:dyDescent="0.25">
      <c r="A957" t="s">
        <v>965</v>
      </c>
      <c r="B957" s="2">
        <v>44286</v>
      </c>
      <c r="C957" s="2" t="str">
        <f t="shared" si="28"/>
        <v>Wednesday</v>
      </c>
      <c r="D957" s="2" t="str">
        <f t="shared" si="29"/>
        <v>March</v>
      </c>
      <c r="E957" s="3">
        <v>0.31832302650725885</v>
      </c>
      <c r="F957" t="s">
        <v>2215</v>
      </c>
      <c r="G957" t="s">
        <v>2427</v>
      </c>
      <c r="H957" t="s">
        <v>1010</v>
      </c>
      <c r="I957" s="1" t="s">
        <v>2567</v>
      </c>
      <c r="J957" s="1" t="s">
        <v>2567</v>
      </c>
      <c r="K957" s="1" t="s">
        <v>2549</v>
      </c>
      <c r="L957" s="1" t="s">
        <v>1013</v>
      </c>
      <c r="M957">
        <v>12160</v>
      </c>
      <c r="N957">
        <v>99</v>
      </c>
      <c r="O957" s="1" t="str">
        <f>VLOOKUP(Sales[[#This Row],[Product ID]],Products[[#Headers],[#Data],[Product ID]:[Product Name]],2,FALSE)</f>
        <v>Albudazole Erobloc</v>
      </c>
      <c r="P957" s="1" t="str">
        <f>VLOOKUP(Sales[[#This Row],[Product ID]],Products[[#Headers],[#Data],[Product ID]:[Category]],3,)</f>
        <v>Antiseptics</v>
      </c>
      <c r="Q957" s="13">
        <f>VLOOKUP(Sales[[#This Row],[Product ID]],Products[[#Headers],[#Data],[Product ID]:[Unit Price]],4,FALSE)</f>
        <v>33.520000000000003</v>
      </c>
      <c r="R957" s="14">
        <f>VLOOKUP(Sales[[#This Row],[Product ID]],Products[[#Headers],[#Data]],5,FALSE)</f>
        <v>27</v>
      </c>
      <c r="S957" s="13">
        <f>Sales[[#This Row],[Quantity]]*Sales[[#This Row],[Unit Price]]</f>
        <v>3318.4800000000005</v>
      </c>
      <c r="T957" s="14">
        <f>Sales[[#This Row],[Quantity]]*Sales[[#This Row],[Unit Cost]]</f>
        <v>2673</v>
      </c>
      <c r="U957" s="13">
        <f>Sales[[#This Row],[Total Sales]]-Sales[[#This Row],[Total Cost]]</f>
        <v>645.48000000000047</v>
      </c>
    </row>
    <row r="958" spans="1:21" x14ac:dyDescent="0.25">
      <c r="A958" t="s">
        <v>966</v>
      </c>
      <c r="B958" s="2">
        <v>44241</v>
      </c>
      <c r="C958" s="2" t="str">
        <f t="shared" si="28"/>
        <v>Sunday</v>
      </c>
      <c r="D958" s="2" t="str">
        <f t="shared" si="29"/>
        <v>February</v>
      </c>
      <c r="E958" s="3">
        <v>0.8883897410294993</v>
      </c>
      <c r="F958" t="s">
        <v>2055</v>
      </c>
      <c r="G958" t="s">
        <v>2267</v>
      </c>
      <c r="H958" t="s">
        <v>1011</v>
      </c>
      <c r="I958" s="1" t="s">
        <v>2674</v>
      </c>
      <c r="J958" s="1" t="s">
        <v>2674</v>
      </c>
      <c r="K958" s="1" t="s">
        <v>2549</v>
      </c>
      <c r="L958" s="1" t="s">
        <v>1012</v>
      </c>
      <c r="M958">
        <v>12356</v>
      </c>
      <c r="N958">
        <v>16</v>
      </c>
      <c r="O958" s="1" t="str">
        <f>VLOOKUP(Sales[[#This Row],[Product ID]],Products[[#Headers],[#Data],[Product ID]:[Product Name]],2,FALSE)</f>
        <v>Tracdomide</v>
      </c>
      <c r="P958" s="1" t="str">
        <f>VLOOKUP(Sales[[#This Row],[Product ID]],Products[[#Headers],[#Data],[Product ID]:[Category]],3,)</f>
        <v>Antipiretics</v>
      </c>
      <c r="Q958" s="13">
        <f>VLOOKUP(Sales[[#This Row],[Product ID]],Products[[#Headers],[#Data],[Product ID]:[Unit Price]],4,FALSE)</f>
        <v>11.81</v>
      </c>
      <c r="R958" s="14">
        <f>VLOOKUP(Sales[[#This Row],[Product ID]],Products[[#Headers],[#Data]],5,FALSE)</f>
        <v>10</v>
      </c>
      <c r="S958" s="13">
        <f>Sales[[#This Row],[Quantity]]*Sales[[#This Row],[Unit Price]]</f>
        <v>188.96</v>
      </c>
      <c r="T958" s="14">
        <f>Sales[[#This Row],[Quantity]]*Sales[[#This Row],[Unit Cost]]</f>
        <v>160</v>
      </c>
      <c r="U958" s="13">
        <f>Sales[[#This Row],[Total Sales]]-Sales[[#This Row],[Total Cost]]</f>
        <v>28.960000000000008</v>
      </c>
    </row>
    <row r="959" spans="1:21" x14ac:dyDescent="0.25">
      <c r="A959" t="s">
        <v>967</v>
      </c>
      <c r="B959" s="2">
        <v>44115</v>
      </c>
      <c r="C959" s="2" t="str">
        <f t="shared" si="28"/>
        <v>Sunday</v>
      </c>
      <c r="D959" s="2" t="str">
        <f t="shared" si="29"/>
        <v>October</v>
      </c>
      <c r="E959" s="3">
        <v>0.38639726211857583</v>
      </c>
      <c r="F959" t="s">
        <v>2074</v>
      </c>
      <c r="G959" t="s">
        <v>2286</v>
      </c>
      <c r="H959" t="s">
        <v>1010</v>
      </c>
      <c r="I959" s="1" t="s">
        <v>2550</v>
      </c>
      <c r="J959" s="1" t="s">
        <v>2550</v>
      </c>
      <c r="K959" s="1" t="s">
        <v>2549</v>
      </c>
      <c r="L959" s="1" t="s">
        <v>1012</v>
      </c>
      <c r="M959">
        <v>12740</v>
      </c>
      <c r="N959">
        <v>14</v>
      </c>
      <c r="O959" s="1" t="str">
        <f>VLOOKUP(Sales[[#This Row],[Product ID]],Products[[#Headers],[#Data],[Product ID]:[Product Name]],2,FALSE)</f>
        <v>Xerox 1908</v>
      </c>
      <c r="P959" s="1" t="str">
        <f>VLOOKUP(Sales[[#This Row],[Product ID]],Products[[#Headers],[#Data],[Product ID]:[Category]],3,)</f>
        <v>Office Supplies</v>
      </c>
      <c r="Q959" s="13">
        <f>VLOOKUP(Sales[[#This Row],[Product ID]],Products[[#Headers],[#Data],[Product ID]:[Unit Price]],4,FALSE)</f>
        <v>53.65</v>
      </c>
      <c r="R959" s="14">
        <f>VLOOKUP(Sales[[#This Row],[Product ID]],Products[[#Headers],[#Data]],5,FALSE)</f>
        <v>31</v>
      </c>
      <c r="S959" s="13">
        <f>Sales[[#This Row],[Quantity]]*Sales[[#This Row],[Unit Price]]</f>
        <v>751.1</v>
      </c>
      <c r="T959" s="14">
        <f>Sales[[#This Row],[Quantity]]*Sales[[#This Row],[Unit Cost]]</f>
        <v>434</v>
      </c>
      <c r="U959" s="13">
        <f>Sales[[#This Row],[Total Sales]]-Sales[[#This Row],[Total Cost]]</f>
        <v>317.10000000000002</v>
      </c>
    </row>
    <row r="960" spans="1:21" x14ac:dyDescent="0.25">
      <c r="A960" t="s">
        <v>968</v>
      </c>
      <c r="B960" s="2">
        <v>44110</v>
      </c>
      <c r="C960" s="2" t="str">
        <f t="shared" si="28"/>
        <v>Tuesday</v>
      </c>
      <c r="D960" s="2" t="str">
        <f t="shared" si="29"/>
        <v>October</v>
      </c>
      <c r="E960" s="3">
        <v>0.86961813553340661</v>
      </c>
      <c r="F960" t="s">
        <v>2193</v>
      </c>
      <c r="G960" t="s">
        <v>2405</v>
      </c>
      <c r="H960" t="s">
        <v>1011</v>
      </c>
      <c r="I960" s="1" t="s">
        <v>2605</v>
      </c>
      <c r="J960" s="1" t="s">
        <v>2605</v>
      </c>
      <c r="K960" s="1" t="s">
        <v>2549</v>
      </c>
      <c r="L960" s="1" t="s">
        <v>1012</v>
      </c>
      <c r="M960">
        <v>12754</v>
      </c>
      <c r="N960">
        <v>28</v>
      </c>
      <c r="O960" s="1" t="str">
        <f>VLOOKUP(Sales[[#This Row],[Product ID]],Products[[#Headers],[#Data],[Product ID]:[Product Name]],2,FALSE)</f>
        <v>GBC VeloBinder Manual Binding System</v>
      </c>
      <c r="P960" s="1" t="str">
        <f>VLOOKUP(Sales[[#This Row],[Product ID]],Products[[#Headers],[#Data],[Product ID]:[Category]],3,)</f>
        <v>Office Supplies</v>
      </c>
      <c r="Q960" s="13">
        <f>VLOOKUP(Sales[[#This Row],[Product ID]],Products[[#Headers],[#Data],[Product ID]:[Unit Price]],4,FALSE)</f>
        <v>71.680000000000007</v>
      </c>
      <c r="R960" s="14">
        <f>VLOOKUP(Sales[[#This Row],[Product ID]],Products[[#Headers],[#Data]],5,FALSE)</f>
        <v>64</v>
      </c>
      <c r="S960" s="13">
        <f>Sales[[#This Row],[Quantity]]*Sales[[#This Row],[Unit Price]]</f>
        <v>2007.0400000000002</v>
      </c>
      <c r="T960" s="14">
        <f>Sales[[#This Row],[Quantity]]*Sales[[#This Row],[Unit Cost]]</f>
        <v>1792</v>
      </c>
      <c r="U960" s="13">
        <f>Sales[[#This Row],[Total Sales]]-Sales[[#This Row],[Total Cost]]</f>
        <v>215.04000000000019</v>
      </c>
    </row>
    <row r="961" spans="1:21" x14ac:dyDescent="0.25">
      <c r="A961" t="s">
        <v>969</v>
      </c>
      <c r="B961" s="2">
        <v>44169</v>
      </c>
      <c r="C961" s="2" t="str">
        <f t="shared" si="28"/>
        <v>Friday</v>
      </c>
      <c r="D961" s="2" t="str">
        <f t="shared" si="29"/>
        <v>December</v>
      </c>
      <c r="E961" s="3">
        <v>0.46019895082695572</v>
      </c>
      <c r="F961" t="s">
        <v>2029</v>
      </c>
      <c r="G961" t="s">
        <v>2241</v>
      </c>
      <c r="H961" t="s">
        <v>1010</v>
      </c>
      <c r="I961" s="1" t="s">
        <v>2675</v>
      </c>
      <c r="J961" s="1" t="s">
        <v>2675</v>
      </c>
      <c r="K961" s="1" t="s">
        <v>2549</v>
      </c>
      <c r="L961" s="1" t="s">
        <v>1012</v>
      </c>
      <c r="M961">
        <v>12253</v>
      </c>
      <c r="N961">
        <v>47</v>
      </c>
      <c r="O961" s="1" t="str">
        <f>VLOOKUP(Sales[[#This Row],[Product ID]],Products[[#Headers],[#Data],[Product ID]:[Product Name]],2,FALSE)</f>
        <v>Hemavate Spirolinum</v>
      </c>
      <c r="P961" s="1" t="str">
        <f>VLOOKUP(Sales[[#This Row],[Product ID]],Products[[#Headers],[#Data],[Product ID]:[Category]],3,)</f>
        <v>Mood Stabilizers</v>
      </c>
      <c r="Q961" s="13">
        <f>VLOOKUP(Sales[[#This Row],[Product ID]],Products[[#Headers],[#Data],[Product ID]:[Unit Price]],4,FALSE)</f>
        <v>53.44</v>
      </c>
      <c r="R961" s="14">
        <f>VLOOKUP(Sales[[#This Row],[Product ID]],Products[[#Headers],[#Data]],5,FALSE)</f>
        <v>40</v>
      </c>
      <c r="S961" s="13">
        <f>Sales[[#This Row],[Quantity]]*Sales[[#This Row],[Unit Price]]</f>
        <v>2511.6799999999998</v>
      </c>
      <c r="T961" s="14">
        <f>Sales[[#This Row],[Quantity]]*Sales[[#This Row],[Unit Cost]]</f>
        <v>1880</v>
      </c>
      <c r="U961" s="13">
        <f>Sales[[#This Row],[Total Sales]]-Sales[[#This Row],[Total Cost]]</f>
        <v>631.67999999999984</v>
      </c>
    </row>
    <row r="962" spans="1:21" x14ac:dyDescent="0.25">
      <c r="A962" t="s">
        <v>970</v>
      </c>
      <c r="B962" s="2">
        <v>44115</v>
      </c>
      <c r="C962" s="2" t="str">
        <f t="shared" ref="C962:C1001" si="30">TEXT(B962,"DDDD")</f>
        <v>Sunday</v>
      </c>
      <c r="D962" s="2" t="str">
        <f t="shared" ref="D962:D1001" si="31">TEXT(B962,"MMMM")</f>
        <v>October</v>
      </c>
      <c r="E962" s="3">
        <v>0.47614414251193382</v>
      </c>
      <c r="F962" t="s">
        <v>2216</v>
      </c>
      <c r="G962" t="s">
        <v>2428</v>
      </c>
      <c r="H962" t="s">
        <v>1011</v>
      </c>
      <c r="I962" s="1" t="s">
        <v>2666</v>
      </c>
      <c r="J962" s="1" t="s">
        <v>2666</v>
      </c>
      <c r="K962" s="1" t="s">
        <v>2549</v>
      </c>
      <c r="L962" s="1" t="s">
        <v>1012</v>
      </c>
      <c r="M962">
        <v>12154</v>
      </c>
      <c r="N962">
        <v>56</v>
      </c>
      <c r="O962" s="1" t="str">
        <f>VLOOKUP(Sales[[#This Row],[Product ID]],Products[[#Headers],[#Data],[Product ID]:[Product Name]],2,FALSE)</f>
        <v>Afluferon Entrarenone</v>
      </c>
      <c r="P962" s="1" t="str">
        <f>VLOOKUP(Sales[[#This Row],[Product ID]],Products[[#Headers],[#Data],[Product ID]:[Category]],3,)</f>
        <v>Antimalarial</v>
      </c>
      <c r="Q962" s="13">
        <f>VLOOKUP(Sales[[#This Row],[Product ID]],Products[[#Headers],[#Data],[Product ID]:[Unit Price]],4,FALSE)</f>
        <v>86.04</v>
      </c>
      <c r="R962" s="14">
        <f>VLOOKUP(Sales[[#This Row],[Product ID]],Products[[#Headers],[#Data]],5,FALSE)</f>
        <v>80</v>
      </c>
      <c r="S962" s="13">
        <f>Sales[[#This Row],[Quantity]]*Sales[[#This Row],[Unit Price]]</f>
        <v>4818.2400000000007</v>
      </c>
      <c r="T962" s="14">
        <f>Sales[[#This Row],[Quantity]]*Sales[[#This Row],[Unit Cost]]</f>
        <v>4480</v>
      </c>
      <c r="U962" s="13">
        <f>Sales[[#This Row],[Total Sales]]-Sales[[#This Row],[Total Cost]]</f>
        <v>338.24000000000069</v>
      </c>
    </row>
    <row r="963" spans="1:21" x14ac:dyDescent="0.25">
      <c r="A963" t="s">
        <v>971</v>
      </c>
      <c r="B963" s="2">
        <v>44121</v>
      </c>
      <c r="C963" s="2" t="str">
        <f t="shared" si="30"/>
        <v>Saturday</v>
      </c>
      <c r="D963" s="2" t="str">
        <f t="shared" si="31"/>
        <v>October</v>
      </c>
      <c r="E963" s="3">
        <v>0.69036861582014319</v>
      </c>
      <c r="F963" t="s">
        <v>2147</v>
      </c>
      <c r="G963" t="s">
        <v>2359</v>
      </c>
      <c r="H963" t="s">
        <v>1011</v>
      </c>
      <c r="I963" s="1" t="s">
        <v>2676</v>
      </c>
      <c r="J963" s="1" t="s">
        <v>2676</v>
      </c>
      <c r="K963" s="1" t="s">
        <v>2549</v>
      </c>
      <c r="L963" s="1" t="s">
        <v>1012</v>
      </c>
      <c r="M963">
        <v>12409</v>
      </c>
      <c r="N963">
        <v>77</v>
      </c>
      <c r="O963" s="1" t="str">
        <f>VLOOKUP(Sales[[#This Row],[Product ID]],Products[[#Headers],[#Data],[Product ID]:[Product Name]],2,FALSE)</f>
        <v>Electrix Architect's Clamp-On Swing Arm Lamp, Black</v>
      </c>
      <c r="P963" s="1" t="str">
        <f>VLOOKUP(Sales[[#This Row],[Product ID]],Products[[#Headers],[#Data],[Product ID]:[Category]],3,)</f>
        <v>Furniture</v>
      </c>
      <c r="Q963" s="13">
        <f>VLOOKUP(Sales[[#This Row],[Product ID]],Products[[#Headers],[#Data],[Product ID]:[Unit Price]],4,FALSE)</f>
        <v>47.97</v>
      </c>
      <c r="R963" s="14">
        <f>VLOOKUP(Sales[[#This Row],[Product ID]],Products[[#Headers],[#Data]],5,FALSE)</f>
        <v>38</v>
      </c>
      <c r="S963" s="13">
        <f>Sales[[#This Row],[Quantity]]*Sales[[#This Row],[Unit Price]]</f>
        <v>3693.69</v>
      </c>
      <c r="T963" s="14">
        <f>Sales[[#This Row],[Quantity]]*Sales[[#This Row],[Unit Cost]]</f>
        <v>2926</v>
      </c>
      <c r="U963" s="13">
        <f>Sales[[#This Row],[Total Sales]]-Sales[[#This Row],[Total Cost]]</f>
        <v>767.69</v>
      </c>
    </row>
    <row r="964" spans="1:21" x14ac:dyDescent="0.25">
      <c r="A964" t="s">
        <v>972</v>
      </c>
      <c r="B964" s="2">
        <v>44317</v>
      </c>
      <c r="C964" s="2" t="str">
        <f t="shared" si="30"/>
        <v>Saturday</v>
      </c>
      <c r="D964" s="2" t="str">
        <f t="shared" si="31"/>
        <v>May</v>
      </c>
      <c r="E964" s="3">
        <v>0.86545294812482332</v>
      </c>
      <c r="F964" t="s">
        <v>2163</v>
      </c>
      <c r="G964" t="s">
        <v>2375</v>
      </c>
      <c r="H964" t="s">
        <v>1010</v>
      </c>
      <c r="I964" s="1" t="s">
        <v>2559</v>
      </c>
      <c r="J964" s="1" t="s">
        <v>2559</v>
      </c>
      <c r="K964" s="1" t="s">
        <v>2549</v>
      </c>
      <c r="L964" s="1" t="s">
        <v>1014</v>
      </c>
      <c r="M964">
        <v>12405</v>
      </c>
      <c r="N964">
        <v>38</v>
      </c>
      <c r="O964" s="1" t="str">
        <f>VLOOKUP(Sales[[#This Row],[Product ID]],Products[[#Headers],[#Data],[Product ID]:[Product Name]],2,FALSE)</f>
        <v>Acco Pressboard Covers with Storage Hooks, 14 7/8" x 11", Executive Red</v>
      </c>
      <c r="P964" s="1" t="str">
        <f>VLOOKUP(Sales[[#This Row],[Product ID]],Products[[#Headers],[#Data],[Product ID]:[Category]],3,)</f>
        <v>Office Supplies</v>
      </c>
      <c r="Q964" s="13">
        <f>VLOOKUP(Sales[[#This Row],[Product ID]],Products[[#Headers],[#Data],[Product ID]:[Unit Price]],4,FALSE)</f>
        <v>21.12</v>
      </c>
      <c r="R964" s="14">
        <f>VLOOKUP(Sales[[#This Row],[Product ID]],Products[[#Headers],[#Data]],5,FALSE)</f>
        <v>11</v>
      </c>
      <c r="S964" s="13">
        <f>Sales[[#This Row],[Quantity]]*Sales[[#This Row],[Unit Price]]</f>
        <v>802.56000000000006</v>
      </c>
      <c r="T964" s="14">
        <f>Sales[[#This Row],[Quantity]]*Sales[[#This Row],[Unit Cost]]</f>
        <v>418</v>
      </c>
      <c r="U964" s="13">
        <f>Sales[[#This Row],[Total Sales]]-Sales[[#This Row],[Total Cost]]</f>
        <v>384.56000000000006</v>
      </c>
    </row>
    <row r="965" spans="1:21" x14ac:dyDescent="0.25">
      <c r="A965" t="s">
        <v>973</v>
      </c>
      <c r="B965" s="2">
        <v>44240</v>
      </c>
      <c r="C965" s="2" t="str">
        <f t="shared" si="30"/>
        <v>Saturday</v>
      </c>
      <c r="D965" s="2" t="str">
        <f t="shared" si="31"/>
        <v>February</v>
      </c>
      <c r="E965" s="3">
        <v>0.78719175315547751</v>
      </c>
      <c r="F965" t="s">
        <v>2147</v>
      </c>
      <c r="G965" t="s">
        <v>2359</v>
      </c>
      <c r="H965" t="s">
        <v>1010</v>
      </c>
      <c r="I965" s="1" t="s">
        <v>2559</v>
      </c>
      <c r="J965" s="1" t="s">
        <v>2559</v>
      </c>
      <c r="K965" s="1" t="s">
        <v>2549</v>
      </c>
      <c r="L965" s="1" t="s">
        <v>1014</v>
      </c>
      <c r="M965">
        <v>12358</v>
      </c>
      <c r="N965">
        <v>94</v>
      </c>
      <c r="O965" s="1" t="str">
        <f>VLOOKUP(Sales[[#This Row],[Product ID]],Products[[#Headers],[#Data],[Product ID]:[Product Name]],2,FALSE)</f>
        <v>Travosoline Capolac</v>
      </c>
      <c r="P965" s="1" t="str">
        <f>VLOOKUP(Sales[[#This Row],[Product ID]],Products[[#Headers],[#Data],[Product ID]:[Category]],3,)</f>
        <v>Antipiretics</v>
      </c>
      <c r="Q965" s="13">
        <f>VLOOKUP(Sales[[#This Row],[Product ID]],Products[[#Headers],[#Data],[Product ID]:[Unit Price]],4,FALSE)</f>
        <v>43.25</v>
      </c>
      <c r="R965" s="14">
        <f>VLOOKUP(Sales[[#This Row],[Product ID]],Products[[#Headers],[#Data]],5,FALSE)</f>
        <v>28</v>
      </c>
      <c r="S965" s="13">
        <f>Sales[[#This Row],[Quantity]]*Sales[[#This Row],[Unit Price]]</f>
        <v>4065.5</v>
      </c>
      <c r="T965" s="14">
        <f>Sales[[#This Row],[Quantity]]*Sales[[#This Row],[Unit Cost]]</f>
        <v>2632</v>
      </c>
      <c r="U965" s="13">
        <f>Sales[[#This Row],[Total Sales]]-Sales[[#This Row],[Total Cost]]</f>
        <v>1433.5</v>
      </c>
    </row>
    <row r="966" spans="1:21" x14ac:dyDescent="0.25">
      <c r="A966" t="s">
        <v>974</v>
      </c>
      <c r="B966" s="2">
        <v>44305</v>
      </c>
      <c r="C966" s="2" t="str">
        <f t="shared" si="30"/>
        <v>Monday</v>
      </c>
      <c r="D966" s="2" t="str">
        <f t="shared" si="31"/>
        <v>April</v>
      </c>
      <c r="E966" s="3">
        <v>0.3675837773974584</v>
      </c>
      <c r="F966" t="s">
        <v>2151</v>
      </c>
      <c r="G966" t="s">
        <v>2363</v>
      </c>
      <c r="H966" t="s">
        <v>1010</v>
      </c>
      <c r="I966" s="1" t="s">
        <v>2555</v>
      </c>
      <c r="J966" s="1" t="s">
        <v>2555</v>
      </c>
      <c r="K966" s="1" t="s">
        <v>2549</v>
      </c>
      <c r="L966" s="1" t="s">
        <v>1014</v>
      </c>
      <c r="M966">
        <v>12939</v>
      </c>
      <c r="N966">
        <v>61</v>
      </c>
      <c r="O966" s="1" t="str">
        <f>VLOOKUP(Sales[[#This Row],[Product ID]],Products[[#Headers],[#Data],[Product ID]:[Product Name]],2,FALSE)</f>
        <v>Southworth 100% Résumé Paper, 24lb.</v>
      </c>
      <c r="P966" s="1" t="str">
        <f>VLOOKUP(Sales[[#This Row],[Product ID]],Products[[#Headers],[#Data],[Product ID]:[Category]],3,)</f>
        <v>Office Supplies</v>
      </c>
      <c r="Q966" s="13">
        <f>VLOOKUP(Sales[[#This Row],[Product ID]],Products[[#Headers],[#Data],[Product ID]:[Unit Price]],4,FALSE)</f>
        <v>77.47</v>
      </c>
      <c r="R966" s="14">
        <f>VLOOKUP(Sales[[#This Row],[Product ID]],Products[[#Headers],[#Data]],5,FALSE)</f>
        <v>51</v>
      </c>
      <c r="S966" s="13">
        <f>Sales[[#This Row],[Quantity]]*Sales[[#This Row],[Unit Price]]</f>
        <v>4725.67</v>
      </c>
      <c r="T966" s="14">
        <f>Sales[[#This Row],[Quantity]]*Sales[[#This Row],[Unit Cost]]</f>
        <v>3111</v>
      </c>
      <c r="U966" s="13">
        <f>Sales[[#This Row],[Total Sales]]-Sales[[#This Row],[Total Cost]]</f>
        <v>1614.67</v>
      </c>
    </row>
    <row r="967" spans="1:21" x14ac:dyDescent="0.25">
      <c r="A967" t="s">
        <v>975</v>
      </c>
      <c r="B967" s="2">
        <v>44189</v>
      </c>
      <c r="C967" s="2" t="str">
        <f t="shared" si="30"/>
        <v>Thursday</v>
      </c>
      <c r="D967" s="2" t="str">
        <f t="shared" si="31"/>
        <v>December</v>
      </c>
      <c r="E967" s="3">
        <v>0.39478478902916359</v>
      </c>
      <c r="F967" t="s">
        <v>2180</v>
      </c>
      <c r="G967" t="s">
        <v>2392</v>
      </c>
      <c r="H967" t="s">
        <v>1011</v>
      </c>
      <c r="I967" s="1" t="s">
        <v>2607</v>
      </c>
      <c r="J967" s="1" t="s">
        <v>2607</v>
      </c>
      <c r="K967" s="1" t="s">
        <v>2549</v>
      </c>
      <c r="L967" s="1" t="s">
        <v>1014</v>
      </c>
      <c r="M967">
        <v>12159</v>
      </c>
      <c r="N967">
        <v>31</v>
      </c>
      <c r="O967" s="1" t="str">
        <f>VLOOKUP(Sales[[#This Row],[Product ID]],Products[[#Headers],[#Data],[Product ID]:[Product Name]],2,FALSE)</f>
        <v>Alarudin Azarolac</v>
      </c>
      <c r="P967" s="1" t="str">
        <f>VLOOKUP(Sales[[#This Row],[Product ID]],Products[[#Headers],[#Data],[Product ID]:[Category]],3,)</f>
        <v>Mood Stabilizers</v>
      </c>
      <c r="Q967" s="13">
        <f>VLOOKUP(Sales[[#This Row],[Product ID]],Products[[#Headers],[#Data],[Product ID]:[Unit Price]],4,FALSE)</f>
        <v>52.59</v>
      </c>
      <c r="R967" s="14">
        <f>VLOOKUP(Sales[[#This Row],[Product ID]],Products[[#Headers],[#Data]],5,FALSE)</f>
        <v>35</v>
      </c>
      <c r="S967" s="13">
        <f>Sales[[#This Row],[Quantity]]*Sales[[#This Row],[Unit Price]]</f>
        <v>1630.2900000000002</v>
      </c>
      <c r="T967" s="14">
        <f>Sales[[#This Row],[Quantity]]*Sales[[#This Row],[Unit Cost]]</f>
        <v>1085</v>
      </c>
      <c r="U967" s="13">
        <f>Sales[[#This Row],[Total Sales]]-Sales[[#This Row],[Total Cost]]</f>
        <v>545.29000000000019</v>
      </c>
    </row>
    <row r="968" spans="1:21" x14ac:dyDescent="0.25">
      <c r="A968" t="s">
        <v>976</v>
      </c>
      <c r="B968" s="2">
        <v>44216</v>
      </c>
      <c r="C968" s="2" t="str">
        <f t="shared" si="30"/>
        <v>Wednesday</v>
      </c>
      <c r="D968" s="2" t="str">
        <f t="shared" si="31"/>
        <v>January</v>
      </c>
      <c r="E968" s="3">
        <v>0.81153351318084643</v>
      </c>
      <c r="F968" t="s">
        <v>2044</v>
      </c>
      <c r="G968" t="s">
        <v>2256</v>
      </c>
      <c r="H968" t="s">
        <v>1011</v>
      </c>
      <c r="I968" s="1" t="s">
        <v>2670</v>
      </c>
      <c r="J968" s="1" t="s">
        <v>2670</v>
      </c>
      <c r="K968" s="1" t="s">
        <v>2549</v>
      </c>
      <c r="L968" s="1" t="s">
        <v>1014</v>
      </c>
      <c r="M968">
        <v>12546</v>
      </c>
      <c r="N968">
        <v>31</v>
      </c>
      <c r="O968" s="1" t="str">
        <f>VLOOKUP(Sales[[#This Row],[Product ID]],Products[[#Headers],[#Data],[Product ID]:[Product Name]],2,FALSE)</f>
        <v>Imation Secure+ Hardware Encrypted USB 2.0 Flash Drive; 16GB</v>
      </c>
      <c r="P968" s="1" t="str">
        <f>VLOOKUP(Sales[[#This Row],[Product ID]],Products[[#Headers],[#Data],[Product ID]:[Category]],3,)</f>
        <v>Technology</v>
      </c>
      <c r="Q968" s="13">
        <f>VLOOKUP(Sales[[#This Row],[Product ID]],Products[[#Headers],[#Data],[Product ID]:[Unit Price]],4,FALSE)</f>
        <v>20.97</v>
      </c>
      <c r="R968" s="14">
        <f>VLOOKUP(Sales[[#This Row],[Product ID]],Products[[#Headers],[#Data]],5,FALSE)</f>
        <v>9</v>
      </c>
      <c r="S968" s="13">
        <f>Sales[[#This Row],[Quantity]]*Sales[[#This Row],[Unit Price]]</f>
        <v>650.06999999999994</v>
      </c>
      <c r="T968" s="14">
        <f>Sales[[#This Row],[Quantity]]*Sales[[#This Row],[Unit Cost]]</f>
        <v>279</v>
      </c>
      <c r="U968" s="13">
        <f>Sales[[#This Row],[Total Sales]]-Sales[[#This Row],[Total Cost]]</f>
        <v>371.06999999999994</v>
      </c>
    </row>
    <row r="969" spans="1:21" x14ac:dyDescent="0.25">
      <c r="A969" t="s">
        <v>977</v>
      </c>
      <c r="B969" s="2">
        <v>44269</v>
      </c>
      <c r="C969" s="2" t="str">
        <f t="shared" si="30"/>
        <v>Sunday</v>
      </c>
      <c r="D969" s="2" t="str">
        <f t="shared" si="31"/>
        <v>March</v>
      </c>
      <c r="E969" s="3">
        <v>0.33001230463671372</v>
      </c>
      <c r="F969" t="s">
        <v>2040</v>
      </c>
      <c r="G969" t="s">
        <v>2252</v>
      </c>
      <c r="H969" t="s">
        <v>1011</v>
      </c>
      <c r="I969" s="1" t="s">
        <v>2573</v>
      </c>
      <c r="J969" s="1" t="s">
        <v>2573</v>
      </c>
      <c r="K969" s="1" t="s">
        <v>2549</v>
      </c>
      <c r="L969" s="1" t="s">
        <v>1014</v>
      </c>
      <c r="M969">
        <v>12807</v>
      </c>
      <c r="N969">
        <v>69</v>
      </c>
      <c r="O969" s="1" t="str">
        <f>VLOOKUP(Sales[[#This Row],[Product ID]],Products[[#Headers],[#Data],[Product ID]:[Product Name]],2,FALSE)</f>
        <v>Square Credit Card Reader</v>
      </c>
      <c r="P969" s="1" t="str">
        <f>VLOOKUP(Sales[[#This Row],[Product ID]],Products[[#Headers],[#Data],[Product ID]:[Category]],3,)</f>
        <v>Technology</v>
      </c>
      <c r="Q969" s="13">
        <f>VLOOKUP(Sales[[#This Row],[Product ID]],Products[[#Headers],[#Data],[Product ID]:[Unit Price]],4,FALSE)</f>
        <v>33.64</v>
      </c>
      <c r="R969" s="14">
        <f>VLOOKUP(Sales[[#This Row],[Product ID]],Products[[#Headers],[#Data]],5,FALSE)</f>
        <v>27</v>
      </c>
      <c r="S969" s="13">
        <f>Sales[[#This Row],[Quantity]]*Sales[[#This Row],[Unit Price]]</f>
        <v>2321.16</v>
      </c>
      <c r="T969" s="14">
        <f>Sales[[#This Row],[Quantity]]*Sales[[#This Row],[Unit Cost]]</f>
        <v>1863</v>
      </c>
      <c r="U969" s="13">
        <f>Sales[[#This Row],[Total Sales]]-Sales[[#This Row],[Total Cost]]</f>
        <v>458.15999999999985</v>
      </c>
    </row>
    <row r="970" spans="1:21" x14ac:dyDescent="0.25">
      <c r="A970" t="s">
        <v>978</v>
      </c>
      <c r="B970" s="2">
        <v>44162</v>
      </c>
      <c r="C970" s="2" t="str">
        <f t="shared" si="30"/>
        <v>Friday</v>
      </c>
      <c r="D970" s="2" t="str">
        <f t="shared" si="31"/>
        <v>November</v>
      </c>
      <c r="E970" s="3">
        <v>0.70767797787937714</v>
      </c>
      <c r="F970" t="s">
        <v>2073</v>
      </c>
      <c r="G970" t="s">
        <v>2285</v>
      </c>
      <c r="H970" t="s">
        <v>1011</v>
      </c>
      <c r="I970" s="1" t="s">
        <v>2605</v>
      </c>
      <c r="J970" s="1" t="s">
        <v>2605</v>
      </c>
      <c r="K970" s="1" t="s">
        <v>2549</v>
      </c>
      <c r="L970" s="1" t="s">
        <v>1013</v>
      </c>
      <c r="M970">
        <v>12604</v>
      </c>
      <c r="N970">
        <v>25</v>
      </c>
      <c r="O970" s="1" t="str">
        <f>VLOOKUP(Sales[[#This Row],[Product ID]],Products[[#Headers],[#Data],[Product ID]:[Product Name]],2,FALSE)</f>
        <v>Wirebound Message Books, Two 4 1/4" x 5" Forms per Page</v>
      </c>
      <c r="P970" s="1" t="str">
        <f>VLOOKUP(Sales[[#This Row],[Product ID]],Products[[#Headers],[#Data],[Product ID]:[Category]],3,)</f>
        <v>Office Supplies</v>
      </c>
      <c r="Q970" s="13">
        <f>VLOOKUP(Sales[[#This Row],[Product ID]],Products[[#Headers],[#Data],[Product ID]:[Unit Price]],4,FALSE)</f>
        <v>83.77</v>
      </c>
      <c r="R970" s="14">
        <f>VLOOKUP(Sales[[#This Row],[Product ID]],Products[[#Headers],[#Data]],5,FALSE)</f>
        <v>52</v>
      </c>
      <c r="S970" s="13">
        <f>Sales[[#This Row],[Quantity]]*Sales[[#This Row],[Unit Price]]</f>
        <v>2094.25</v>
      </c>
      <c r="T970" s="14">
        <f>Sales[[#This Row],[Quantity]]*Sales[[#This Row],[Unit Cost]]</f>
        <v>1300</v>
      </c>
      <c r="U970" s="13">
        <f>Sales[[#This Row],[Total Sales]]-Sales[[#This Row],[Total Cost]]</f>
        <v>794.25</v>
      </c>
    </row>
    <row r="971" spans="1:21" x14ac:dyDescent="0.25">
      <c r="A971" t="s">
        <v>979</v>
      </c>
      <c r="B971" s="2">
        <v>44032</v>
      </c>
      <c r="C971" s="2" t="str">
        <f t="shared" si="30"/>
        <v>Monday</v>
      </c>
      <c r="D971" s="2" t="str">
        <f t="shared" si="31"/>
        <v>July</v>
      </c>
      <c r="E971" s="3">
        <v>3.4226347631715281E-2</v>
      </c>
      <c r="F971" t="s">
        <v>2055</v>
      </c>
      <c r="G971" t="s">
        <v>2267</v>
      </c>
      <c r="H971" t="s">
        <v>1011</v>
      </c>
      <c r="I971" s="1" t="s">
        <v>2619</v>
      </c>
      <c r="J971" s="1" t="s">
        <v>2619</v>
      </c>
      <c r="K971" s="1" t="s">
        <v>2549</v>
      </c>
      <c r="L971" s="1" t="s">
        <v>1012</v>
      </c>
      <c r="M971">
        <v>12494</v>
      </c>
      <c r="N971">
        <v>58</v>
      </c>
      <c r="O971" s="1" t="str">
        <f>VLOOKUP(Sales[[#This Row],[Product ID]],Products[[#Headers],[#Data],[Product ID]:[Product Name]],2,FALSE)</f>
        <v>Global Deluxe High-Back Manager's Chair</v>
      </c>
      <c r="P971" s="1" t="str">
        <f>VLOOKUP(Sales[[#This Row],[Product ID]],Products[[#Headers],[#Data],[Product ID]:[Category]],3,)</f>
        <v>Furniture</v>
      </c>
      <c r="Q971" s="13">
        <f>VLOOKUP(Sales[[#This Row],[Product ID]],Products[[#Headers],[#Data],[Product ID]:[Unit Price]],4,FALSE)</f>
        <v>80.959999999999994</v>
      </c>
      <c r="R971" s="14">
        <f>VLOOKUP(Sales[[#This Row],[Product ID]],Products[[#Headers],[#Data]],5,FALSE)</f>
        <v>69</v>
      </c>
      <c r="S971" s="13">
        <f>Sales[[#This Row],[Quantity]]*Sales[[#This Row],[Unit Price]]</f>
        <v>4695.6799999999994</v>
      </c>
      <c r="T971" s="14">
        <f>Sales[[#This Row],[Quantity]]*Sales[[#This Row],[Unit Cost]]</f>
        <v>4002</v>
      </c>
      <c r="U971" s="13">
        <f>Sales[[#This Row],[Total Sales]]-Sales[[#This Row],[Total Cost]]</f>
        <v>693.67999999999938</v>
      </c>
    </row>
    <row r="972" spans="1:21" x14ac:dyDescent="0.25">
      <c r="A972" t="s">
        <v>980</v>
      </c>
      <c r="B972" s="2">
        <v>44363</v>
      </c>
      <c r="C972" s="2" t="str">
        <f t="shared" si="30"/>
        <v>Wednesday</v>
      </c>
      <c r="D972" s="2" t="str">
        <f t="shared" si="31"/>
        <v>June</v>
      </c>
      <c r="E972" s="3">
        <v>0.16267826563977017</v>
      </c>
      <c r="F972" t="s">
        <v>2204</v>
      </c>
      <c r="G972" t="s">
        <v>2416</v>
      </c>
      <c r="H972" t="s">
        <v>1011</v>
      </c>
      <c r="I972" s="1" t="s">
        <v>2677</v>
      </c>
      <c r="J972" s="1" t="s">
        <v>2677</v>
      </c>
      <c r="K972" s="1" t="s">
        <v>2549</v>
      </c>
      <c r="L972" s="1" t="s">
        <v>1013</v>
      </c>
      <c r="M972">
        <v>13105</v>
      </c>
      <c r="N972">
        <v>38</v>
      </c>
      <c r="O972" s="1" t="str">
        <f>VLOOKUP(Sales[[#This Row],[Product ID]],Products[[#Headers],[#Data],[Product ID]:[Product Name]],2,FALSE)</f>
        <v>Message Book, Standard Line "While You Were Out", 5 1/2" X 4", 200 Sets/Book</v>
      </c>
      <c r="P972" s="1" t="str">
        <f>VLOOKUP(Sales[[#This Row],[Product ID]],Products[[#Headers],[#Data],[Product ID]:[Category]],3,)</f>
        <v>Office Supplies</v>
      </c>
      <c r="Q972" s="13">
        <f>VLOOKUP(Sales[[#This Row],[Product ID]],Products[[#Headers],[#Data],[Product ID]:[Unit Price]],4,FALSE)</f>
        <v>36.909999999999997</v>
      </c>
      <c r="R972" s="14">
        <f>VLOOKUP(Sales[[#This Row],[Product ID]],Products[[#Headers],[#Data]],5,FALSE)</f>
        <v>22</v>
      </c>
      <c r="S972" s="13">
        <f>Sales[[#This Row],[Quantity]]*Sales[[#This Row],[Unit Price]]</f>
        <v>1402.58</v>
      </c>
      <c r="T972" s="14">
        <f>Sales[[#This Row],[Quantity]]*Sales[[#This Row],[Unit Cost]]</f>
        <v>836</v>
      </c>
      <c r="U972" s="13">
        <f>Sales[[#This Row],[Total Sales]]-Sales[[#This Row],[Total Cost]]</f>
        <v>566.57999999999993</v>
      </c>
    </row>
    <row r="973" spans="1:21" x14ac:dyDescent="0.25">
      <c r="A973" t="s">
        <v>981</v>
      </c>
      <c r="B973" s="2">
        <v>44052</v>
      </c>
      <c r="C973" s="2" t="str">
        <f t="shared" si="30"/>
        <v>Sunday</v>
      </c>
      <c r="D973" s="2" t="str">
        <f t="shared" si="31"/>
        <v>August</v>
      </c>
      <c r="E973" s="3">
        <v>0.98264329869320333</v>
      </c>
      <c r="F973" t="s">
        <v>2117</v>
      </c>
      <c r="G973" t="s">
        <v>2329</v>
      </c>
      <c r="H973" t="s">
        <v>1011</v>
      </c>
      <c r="I973" s="1" t="s">
        <v>2601</v>
      </c>
      <c r="J973" s="1" t="s">
        <v>2601</v>
      </c>
      <c r="K973" s="1" t="s">
        <v>2549</v>
      </c>
      <c r="L973" s="1" t="s">
        <v>1012</v>
      </c>
      <c r="M973">
        <v>12581</v>
      </c>
      <c r="N973">
        <v>67</v>
      </c>
      <c r="O973" s="1" t="str">
        <f>VLOOKUP(Sales[[#This Row],[Product ID]],Products[[#Headers],[#Data],[Product ID]:[Product Name]],2,FALSE)</f>
        <v>Swingline SM12-08 MicroCut Jam Free Shredder</v>
      </c>
      <c r="P973" s="1" t="str">
        <f>VLOOKUP(Sales[[#This Row],[Product ID]],Products[[#Headers],[#Data],[Product ID]:[Category]],3,)</f>
        <v>Technology</v>
      </c>
      <c r="Q973" s="13">
        <f>VLOOKUP(Sales[[#This Row],[Product ID]],Products[[#Headers],[#Data],[Product ID]:[Unit Price]],4,FALSE)</f>
        <v>45.74</v>
      </c>
      <c r="R973" s="14">
        <f>VLOOKUP(Sales[[#This Row],[Product ID]],Products[[#Headers],[#Data]],5,FALSE)</f>
        <v>24</v>
      </c>
      <c r="S973" s="13">
        <f>Sales[[#This Row],[Quantity]]*Sales[[#This Row],[Unit Price]]</f>
        <v>3064.58</v>
      </c>
      <c r="T973" s="14">
        <f>Sales[[#This Row],[Quantity]]*Sales[[#This Row],[Unit Cost]]</f>
        <v>1608</v>
      </c>
      <c r="U973" s="13">
        <f>Sales[[#This Row],[Total Sales]]-Sales[[#This Row],[Total Cost]]</f>
        <v>1456.58</v>
      </c>
    </row>
    <row r="974" spans="1:21" x14ac:dyDescent="0.25">
      <c r="A974" t="s">
        <v>982</v>
      </c>
      <c r="B974" s="2">
        <v>44040</v>
      </c>
      <c r="C974" s="2" t="str">
        <f t="shared" si="30"/>
        <v>Tuesday</v>
      </c>
      <c r="D974" s="2" t="str">
        <f t="shared" si="31"/>
        <v>July</v>
      </c>
      <c r="E974" s="3">
        <v>0.97342165394302993</v>
      </c>
      <c r="F974" t="s">
        <v>2140</v>
      </c>
      <c r="G974" t="s">
        <v>2352</v>
      </c>
      <c r="H974" t="s">
        <v>1011</v>
      </c>
      <c r="I974" s="1" t="s">
        <v>2667</v>
      </c>
      <c r="J974" s="1" t="s">
        <v>2667</v>
      </c>
      <c r="K974" s="1" t="s">
        <v>2549</v>
      </c>
      <c r="L974" s="1" t="s">
        <v>1012</v>
      </c>
      <c r="M974">
        <v>12396</v>
      </c>
      <c r="N974">
        <v>61</v>
      </c>
      <c r="O974" s="1" t="str">
        <f>VLOOKUP(Sales[[#This Row],[Product ID]],Products[[#Headers],[#Data],[Product ID]:[Product Name]],2,FALSE)</f>
        <v>Acco Six-Outlet Power Strip, 4' Cord Length</v>
      </c>
      <c r="P974" s="1" t="str">
        <f>VLOOKUP(Sales[[#This Row],[Product ID]],Products[[#Headers],[#Data],[Product ID]:[Category]],3,)</f>
        <v>Office Supplies</v>
      </c>
      <c r="Q974" s="13">
        <f>VLOOKUP(Sales[[#This Row],[Product ID]],Products[[#Headers],[#Data],[Product ID]:[Unit Price]],4,FALSE)</f>
        <v>38.299999999999997</v>
      </c>
      <c r="R974" s="14">
        <f>VLOOKUP(Sales[[#This Row],[Product ID]],Products[[#Headers],[#Data]],5,FALSE)</f>
        <v>24</v>
      </c>
      <c r="S974" s="13">
        <f>Sales[[#This Row],[Quantity]]*Sales[[#This Row],[Unit Price]]</f>
        <v>2336.2999999999997</v>
      </c>
      <c r="T974" s="14">
        <f>Sales[[#This Row],[Quantity]]*Sales[[#This Row],[Unit Cost]]</f>
        <v>1464</v>
      </c>
      <c r="U974" s="13">
        <f>Sales[[#This Row],[Total Sales]]-Sales[[#This Row],[Total Cost]]</f>
        <v>872.29999999999973</v>
      </c>
    </row>
    <row r="975" spans="1:21" x14ac:dyDescent="0.25">
      <c r="A975" t="s">
        <v>983</v>
      </c>
      <c r="B975" s="2">
        <v>44340</v>
      </c>
      <c r="C975" s="2" t="str">
        <f t="shared" si="30"/>
        <v>Monday</v>
      </c>
      <c r="D975" s="2" t="str">
        <f t="shared" si="31"/>
        <v>May</v>
      </c>
      <c r="E975" s="3">
        <v>0.99404021382449115</v>
      </c>
      <c r="F975" t="s">
        <v>2168</v>
      </c>
      <c r="G975" t="s">
        <v>2380</v>
      </c>
      <c r="H975" t="s">
        <v>1011</v>
      </c>
      <c r="I975" s="1" t="s">
        <v>2591</v>
      </c>
      <c r="J975" s="1" t="s">
        <v>2591</v>
      </c>
      <c r="K975" s="1" t="s">
        <v>2549</v>
      </c>
      <c r="L975" s="1" t="s">
        <v>1012</v>
      </c>
      <c r="M975">
        <v>12379</v>
      </c>
      <c r="N975">
        <v>100</v>
      </c>
      <c r="O975" s="1" t="str">
        <f>VLOOKUP(Sales[[#This Row],[Product ID]],Products[[#Headers],[#Data],[Product ID]:[Product Name]],2,FALSE)</f>
        <v>Eldon Expressions Wood and Plastic Desk Accessories, Cherry Wood</v>
      </c>
      <c r="P975" s="1" t="str">
        <f>VLOOKUP(Sales[[#This Row],[Product ID]],Products[[#Headers],[#Data],[Product ID]:[Category]],3,)</f>
        <v>Furniture</v>
      </c>
      <c r="Q975" s="13">
        <f>VLOOKUP(Sales[[#This Row],[Product ID]],Products[[#Headers],[#Data],[Product ID]:[Unit Price]],4,FALSE)</f>
        <v>47.59</v>
      </c>
      <c r="R975" s="14">
        <f>VLOOKUP(Sales[[#This Row],[Product ID]],Products[[#Headers],[#Data]],5,FALSE)</f>
        <v>36</v>
      </c>
      <c r="S975" s="13">
        <f>Sales[[#This Row],[Quantity]]*Sales[[#This Row],[Unit Price]]</f>
        <v>4759</v>
      </c>
      <c r="T975" s="14">
        <f>Sales[[#This Row],[Quantity]]*Sales[[#This Row],[Unit Cost]]</f>
        <v>3600</v>
      </c>
      <c r="U975" s="13">
        <f>Sales[[#This Row],[Total Sales]]-Sales[[#This Row],[Total Cost]]</f>
        <v>1159</v>
      </c>
    </row>
    <row r="976" spans="1:21" x14ac:dyDescent="0.25">
      <c r="A976" t="s">
        <v>984</v>
      </c>
      <c r="B976" s="2">
        <v>44012</v>
      </c>
      <c r="C976" s="2" t="str">
        <f t="shared" si="30"/>
        <v>Tuesday</v>
      </c>
      <c r="D976" s="2" t="str">
        <f t="shared" si="31"/>
        <v>June</v>
      </c>
      <c r="E976" s="3">
        <v>0.31622416590646318</v>
      </c>
      <c r="F976" t="s">
        <v>2154</v>
      </c>
      <c r="G976" t="s">
        <v>2366</v>
      </c>
      <c r="H976" t="s">
        <v>1011</v>
      </c>
      <c r="I976" s="1" t="s">
        <v>2554</v>
      </c>
      <c r="J976" s="1" t="s">
        <v>2554</v>
      </c>
      <c r="K976" s="1" t="s">
        <v>2549</v>
      </c>
      <c r="L976" s="1" t="s">
        <v>1012</v>
      </c>
      <c r="M976">
        <v>12718</v>
      </c>
      <c r="N976">
        <v>97</v>
      </c>
      <c r="O976" s="1" t="str">
        <f>VLOOKUP(Sales[[#This Row],[Product ID]],Products[[#Headers],[#Data],[Product ID]:[Product Name]],2,FALSE)</f>
        <v>Lexmark MarkNet N8150 Wireless Print Server</v>
      </c>
      <c r="P976" s="1" t="str">
        <f>VLOOKUP(Sales[[#This Row],[Product ID]],Products[[#Headers],[#Data],[Product ID]:[Category]],3,)</f>
        <v>Technology</v>
      </c>
      <c r="Q976" s="13">
        <f>VLOOKUP(Sales[[#This Row],[Product ID]],Products[[#Headers],[#Data],[Product ID]:[Unit Price]],4,FALSE)</f>
        <v>63.06</v>
      </c>
      <c r="R976" s="14">
        <f>VLOOKUP(Sales[[#This Row],[Product ID]],Products[[#Headers],[#Data]],5,FALSE)</f>
        <v>54</v>
      </c>
      <c r="S976" s="13">
        <f>Sales[[#This Row],[Quantity]]*Sales[[#This Row],[Unit Price]]</f>
        <v>6116.8200000000006</v>
      </c>
      <c r="T976" s="14">
        <f>Sales[[#This Row],[Quantity]]*Sales[[#This Row],[Unit Cost]]</f>
        <v>5238</v>
      </c>
      <c r="U976" s="13">
        <f>Sales[[#This Row],[Total Sales]]-Sales[[#This Row],[Total Cost]]</f>
        <v>878.82000000000062</v>
      </c>
    </row>
    <row r="977" spans="1:21" x14ac:dyDescent="0.25">
      <c r="A977" t="s">
        <v>985</v>
      </c>
      <c r="B977" s="2">
        <v>44274</v>
      </c>
      <c r="C977" s="2" t="str">
        <f t="shared" si="30"/>
        <v>Friday</v>
      </c>
      <c r="D977" s="2" t="str">
        <f t="shared" si="31"/>
        <v>March</v>
      </c>
      <c r="E977" s="3">
        <v>0.78121958081555176</v>
      </c>
      <c r="F977" t="s">
        <v>2163</v>
      </c>
      <c r="G977" t="s">
        <v>2375</v>
      </c>
      <c r="H977" t="s">
        <v>1010</v>
      </c>
      <c r="I977" s="1" t="s">
        <v>2554</v>
      </c>
      <c r="J977" s="1" t="s">
        <v>2554</v>
      </c>
      <c r="K977" s="1" t="s">
        <v>2549</v>
      </c>
      <c r="L977" s="1" t="s">
        <v>1012</v>
      </c>
      <c r="M977">
        <v>12210</v>
      </c>
      <c r="N977">
        <v>55</v>
      </c>
      <c r="O977" s="1" t="str">
        <f>VLOOKUP(Sales[[#This Row],[Product ID]],Products[[#Headers],[#Data],[Product ID]:[Product Name]],2,FALSE)</f>
        <v>Clinolan Pitoletra</v>
      </c>
      <c r="P977" s="1" t="str">
        <f>VLOOKUP(Sales[[#This Row],[Product ID]],Products[[#Headers],[#Data],[Product ID]:[Category]],3,)</f>
        <v>Mood Stabilizers</v>
      </c>
      <c r="Q977" s="13">
        <f>VLOOKUP(Sales[[#This Row],[Product ID]],Products[[#Headers],[#Data],[Product ID]:[Unit Price]],4,FALSE)</f>
        <v>49.04</v>
      </c>
      <c r="R977" s="14">
        <f>VLOOKUP(Sales[[#This Row],[Product ID]],Products[[#Headers],[#Data]],5,FALSE)</f>
        <v>41</v>
      </c>
      <c r="S977" s="13">
        <f>Sales[[#This Row],[Quantity]]*Sales[[#This Row],[Unit Price]]</f>
        <v>2697.2</v>
      </c>
      <c r="T977" s="14">
        <f>Sales[[#This Row],[Quantity]]*Sales[[#This Row],[Unit Cost]]</f>
        <v>2255</v>
      </c>
      <c r="U977" s="13">
        <f>Sales[[#This Row],[Total Sales]]-Sales[[#This Row],[Total Cost]]</f>
        <v>442.19999999999982</v>
      </c>
    </row>
    <row r="978" spans="1:21" x14ac:dyDescent="0.25">
      <c r="A978" t="s">
        <v>986</v>
      </c>
      <c r="B978" s="2">
        <v>44171</v>
      </c>
      <c r="C978" s="2" t="str">
        <f t="shared" si="30"/>
        <v>Sunday</v>
      </c>
      <c r="D978" s="2" t="str">
        <f t="shared" si="31"/>
        <v>December</v>
      </c>
      <c r="E978" s="3">
        <v>0.14630953781454215</v>
      </c>
      <c r="F978" t="s">
        <v>2206</v>
      </c>
      <c r="G978" t="s">
        <v>2418</v>
      </c>
      <c r="H978" t="s">
        <v>1011</v>
      </c>
      <c r="I978" s="1" t="s">
        <v>2642</v>
      </c>
      <c r="J978" s="1" t="s">
        <v>2642</v>
      </c>
      <c r="K978" s="1" t="s">
        <v>2549</v>
      </c>
      <c r="L978" s="1" t="s">
        <v>1012</v>
      </c>
      <c r="M978">
        <v>12952</v>
      </c>
      <c r="N978">
        <v>61</v>
      </c>
      <c r="O978" s="1" t="str">
        <f>VLOOKUP(Sales[[#This Row],[Product ID]],Products[[#Headers],[#Data],[Product ID]:[Product Name]],2,FALSE)</f>
        <v>Xerox 1977</v>
      </c>
      <c r="P978" s="1" t="str">
        <f>VLOOKUP(Sales[[#This Row],[Product ID]],Products[[#Headers],[#Data],[Product ID]:[Category]],3,)</f>
        <v>Office Supplies</v>
      </c>
      <c r="Q978" s="13">
        <f>VLOOKUP(Sales[[#This Row],[Product ID]],Products[[#Headers],[#Data],[Product ID]:[Unit Price]],4,FALSE)</f>
        <v>96.16</v>
      </c>
      <c r="R978" s="14">
        <f>VLOOKUP(Sales[[#This Row],[Product ID]],Products[[#Headers],[#Data]],5,FALSE)</f>
        <v>70</v>
      </c>
      <c r="S978" s="13">
        <f>Sales[[#This Row],[Quantity]]*Sales[[#This Row],[Unit Price]]</f>
        <v>5865.76</v>
      </c>
      <c r="T978" s="14">
        <f>Sales[[#This Row],[Quantity]]*Sales[[#This Row],[Unit Cost]]</f>
        <v>4270</v>
      </c>
      <c r="U978" s="13">
        <f>Sales[[#This Row],[Total Sales]]-Sales[[#This Row],[Total Cost]]</f>
        <v>1595.7600000000002</v>
      </c>
    </row>
    <row r="979" spans="1:21" x14ac:dyDescent="0.25">
      <c r="A979" t="s">
        <v>987</v>
      </c>
      <c r="B979" s="2">
        <v>44071</v>
      </c>
      <c r="C979" s="2" t="str">
        <f t="shared" si="30"/>
        <v>Friday</v>
      </c>
      <c r="D979" s="2" t="str">
        <f t="shared" si="31"/>
        <v>August</v>
      </c>
      <c r="E979" s="3">
        <v>0.65813232082633011</v>
      </c>
      <c r="F979" t="s">
        <v>2115</v>
      </c>
      <c r="G979" t="s">
        <v>2327</v>
      </c>
      <c r="H979" t="s">
        <v>1011</v>
      </c>
      <c r="I979" s="1" t="s">
        <v>2614</v>
      </c>
      <c r="J979" s="1" t="s">
        <v>2614</v>
      </c>
      <c r="K979" s="1" t="s">
        <v>2549</v>
      </c>
      <c r="L979" s="1" t="s">
        <v>1013</v>
      </c>
      <c r="M979">
        <v>12571</v>
      </c>
      <c r="N979">
        <v>11</v>
      </c>
      <c r="O979" s="1" t="str">
        <f>VLOOKUP(Sales[[#This Row],[Product ID]],Products[[#Headers],[#Data],[Product ID]:[Product Name]],2,FALSE)</f>
        <v>Gould Plastics 18-Pocket Panel Bin, 34w x 5-1/4d x 20-1/2h</v>
      </c>
      <c r="P979" s="1" t="str">
        <f>VLOOKUP(Sales[[#This Row],[Product ID]],Products[[#Headers],[#Data],[Product ID]:[Category]],3,)</f>
        <v>Office Supplies</v>
      </c>
      <c r="Q979" s="13">
        <f>VLOOKUP(Sales[[#This Row],[Product ID]],Products[[#Headers],[#Data],[Product ID]:[Unit Price]],4,FALSE)</f>
        <v>33.99</v>
      </c>
      <c r="R979" s="14">
        <f>VLOOKUP(Sales[[#This Row],[Product ID]],Products[[#Headers],[#Data]],5,FALSE)</f>
        <v>24</v>
      </c>
      <c r="S979" s="13">
        <f>Sales[[#This Row],[Quantity]]*Sales[[#This Row],[Unit Price]]</f>
        <v>373.89000000000004</v>
      </c>
      <c r="T979" s="14">
        <f>Sales[[#This Row],[Quantity]]*Sales[[#This Row],[Unit Cost]]</f>
        <v>264</v>
      </c>
      <c r="U979" s="13">
        <f>Sales[[#This Row],[Total Sales]]-Sales[[#This Row],[Total Cost]]</f>
        <v>109.89000000000004</v>
      </c>
    </row>
    <row r="980" spans="1:21" x14ac:dyDescent="0.25">
      <c r="A980" t="s">
        <v>988</v>
      </c>
      <c r="B980" s="2">
        <v>44011</v>
      </c>
      <c r="C980" s="2" t="str">
        <f t="shared" si="30"/>
        <v>Monday</v>
      </c>
      <c r="D980" s="2" t="str">
        <f t="shared" si="31"/>
        <v>June</v>
      </c>
      <c r="E980" s="3">
        <v>0.37152271848745788</v>
      </c>
      <c r="F980" t="s">
        <v>2092</v>
      </c>
      <c r="G980" t="s">
        <v>2304</v>
      </c>
      <c r="H980" t="s">
        <v>1011</v>
      </c>
      <c r="I980" s="1" t="s">
        <v>2620</v>
      </c>
      <c r="J980" s="1" t="s">
        <v>2620</v>
      </c>
      <c r="K980" s="1" t="s">
        <v>2549</v>
      </c>
      <c r="L980" s="1" t="s">
        <v>1012</v>
      </c>
      <c r="M980">
        <v>12366</v>
      </c>
      <c r="N980">
        <v>70</v>
      </c>
      <c r="O980" s="1" t="str">
        <f>VLOOKUP(Sales[[#This Row],[Product ID]],Products[[#Headers],[#Data],[Product ID]:[Product Name]],2,FALSE)</f>
        <v>Xenaderal</v>
      </c>
      <c r="P980" s="1" t="str">
        <f>VLOOKUP(Sales[[#This Row],[Product ID]],Products[[#Headers],[#Data],[Product ID]:[Category]],3,)</f>
        <v>Mood Stabilizers</v>
      </c>
      <c r="Q980" s="13">
        <f>VLOOKUP(Sales[[#This Row],[Product ID]],Products[[#Headers],[#Data],[Product ID]:[Unit Price]],4,FALSE)</f>
        <v>84.09</v>
      </c>
      <c r="R980" s="14">
        <f>VLOOKUP(Sales[[#This Row],[Product ID]],Products[[#Headers],[#Data]],5,FALSE)</f>
        <v>52</v>
      </c>
      <c r="S980" s="13">
        <f>Sales[[#This Row],[Quantity]]*Sales[[#This Row],[Unit Price]]</f>
        <v>5886.3</v>
      </c>
      <c r="T980" s="14">
        <f>Sales[[#This Row],[Quantity]]*Sales[[#This Row],[Unit Cost]]</f>
        <v>3640</v>
      </c>
      <c r="U980" s="13">
        <f>Sales[[#This Row],[Total Sales]]-Sales[[#This Row],[Total Cost]]</f>
        <v>2246.3000000000002</v>
      </c>
    </row>
    <row r="981" spans="1:21" x14ac:dyDescent="0.25">
      <c r="A981" t="s">
        <v>989</v>
      </c>
      <c r="B981" s="2">
        <v>44017</v>
      </c>
      <c r="C981" s="2" t="str">
        <f t="shared" si="30"/>
        <v>Sunday</v>
      </c>
      <c r="D981" s="2" t="str">
        <f t="shared" si="31"/>
        <v>July</v>
      </c>
      <c r="E981" s="3">
        <v>0.34686282346811992</v>
      </c>
      <c r="F981" t="s">
        <v>2182</v>
      </c>
      <c r="G981" t="s">
        <v>2394</v>
      </c>
      <c r="H981" t="s">
        <v>1010</v>
      </c>
      <c r="I981" s="1" t="s">
        <v>2565</v>
      </c>
      <c r="J981" s="1" t="s">
        <v>2565</v>
      </c>
      <c r="K981" s="1" t="s">
        <v>2549</v>
      </c>
      <c r="L981" s="1" t="s">
        <v>1013</v>
      </c>
      <c r="M981">
        <v>12719</v>
      </c>
      <c r="N981">
        <v>32</v>
      </c>
      <c r="O981" s="1" t="str">
        <f>VLOOKUP(Sales[[#This Row],[Product ID]],Products[[#Headers],[#Data],[Product ID]:[Product Name]],2,FALSE)</f>
        <v>3M Hangers With Command Adhesive</v>
      </c>
      <c r="P981" s="1" t="str">
        <f>VLOOKUP(Sales[[#This Row],[Product ID]],Products[[#Headers],[#Data],[Product ID]:[Category]],3,)</f>
        <v>Furniture</v>
      </c>
      <c r="Q981" s="13">
        <f>VLOOKUP(Sales[[#This Row],[Product ID]],Products[[#Headers],[#Data],[Product ID]:[Unit Price]],4,FALSE)</f>
        <v>51.71</v>
      </c>
      <c r="R981" s="14">
        <f>VLOOKUP(Sales[[#This Row],[Product ID]],Products[[#Headers],[#Data]],5,FALSE)</f>
        <v>22</v>
      </c>
      <c r="S981" s="13">
        <f>Sales[[#This Row],[Quantity]]*Sales[[#This Row],[Unit Price]]</f>
        <v>1654.72</v>
      </c>
      <c r="T981" s="14">
        <f>Sales[[#This Row],[Quantity]]*Sales[[#This Row],[Unit Cost]]</f>
        <v>704</v>
      </c>
      <c r="U981" s="13">
        <f>Sales[[#This Row],[Total Sales]]-Sales[[#This Row],[Total Cost]]</f>
        <v>950.72</v>
      </c>
    </row>
    <row r="982" spans="1:21" x14ac:dyDescent="0.25">
      <c r="A982" t="s">
        <v>990</v>
      </c>
      <c r="B982" s="2">
        <v>44162</v>
      </c>
      <c r="C982" s="2" t="str">
        <f t="shared" si="30"/>
        <v>Friday</v>
      </c>
      <c r="D982" s="2" t="str">
        <f t="shared" si="31"/>
        <v>November</v>
      </c>
      <c r="E982" s="3">
        <v>0.35995417011338304</v>
      </c>
      <c r="F982" t="s">
        <v>2199</v>
      </c>
      <c r="G982" t="s">
        <v>2411</v>
      </c>
      <c r="H982" t="s">
        <v>1010</v>
      </c>
      <c r="I982" s="1" t="s">
        <v>2661</v>
      </c>
      <c r="J982" s="1" t="s">
        <v>2661</v>
      </c>
      <c r="K982" s="1" t="s">
        <v>2549</v>
      </c>
      <c r="L982" s="1" t="s">
        <v>1013</v>
      </c>
      <c r="M982">
        <v>12762</v>
      </c>
      <c r="N982">
        <v>83</v>
      </c>
      <c r="O982" s="1" t="str">
        <f>VLOOKUP(Sales[[#This Row],[Product ID]],Products[[#Headers],[#Data],[Product ID]:[Product Name]],2,FALSE)</f>
        <v>Canon Color ImageCLASS MF8580Cdw Wireless Laser All-In-One Printer, Copier, Scanner</v>
      </c>
      <c r="P982" s="1" t="str">
        <f>VLOOKUP(Sales[[#This Row],[Product ID]],Products[[#Headers],[#Data],[Product ID]:[Category]],3,)</f>
        <v>Technology</v>
      </c>
      <c r="Q982" s="13">
        <f>VLOOKUP(Sales[[#This Row],[Product ID]],Products[[#Headers],[#Data],[Product ID]:[Unit Price]],4,FALSE)</f>
        <v>53.3</v>
      </c>
      <c r="R982" s="14">
        <f>VLOOKUP(Sales[[#This Row],[Product ID]],Products[[#Headers],[#Data]],5,FALSE)</f>
        <v>27</v>
      </c>
      <c r="S982" s="13">
        <f>Sales[[#This Row],[Quantity]]*Sales[[#This Row],[Unit Price]]</f>
        <v>4423.8999999999996</v>
      </c>
      <c r="T982" s="14">
        <f>Sales[[#This Row],[Quantity]]*Sales[[#This Row],[Unit Cost]]</f>
        <v>2241</v>
      </c>
      <c r="U982" s="13">
        <f>Sales[[#This Row],[Total Sales]]-Sales[[#This Row],[Total Cost]]</f>
        <v>2182.8999999999996</v>
      </c>
    </row>
    <row r="983" spans="1:21" x14ac:dyDescent="0.25">
      <c r="A983" t="s">
        <v>991</v>
      </c>
      <c r="B983" s="2">
        <v>44118</v>
      </c>
      <c r="C983" s="2" t="str">
        <f t="shared" si="30"/>
        <v>Wednesday</v>
      </c>
      <c r="D983" s="2" t="str">
        <f t="shared" si="31"/>
        <v>October</v>
      </c>
      <c r="E983" s="3">
        <v>0.1208048292726438</v>
      </c>
      <c r="F983" t="s">
        <v>2106</v>
      </c>
      <c r="G983" t="s">
        <v>2318</v>
      </c>
      <c r="H983" t="s">
        <v>1010</v>
      </c>
      <c r="I983" s="1" t="s">
        <v>2678</v>
      </c>
      <c r="J983" s="1" t="s">
        <v>2678</v>
      </c>
      <c r="K983" s="1" t="s">
        <v>2538</v>
      </c>
      <c r="L983" s="1" t="s">
        <v>1012</v>
      </c>
      <c r="M983">
        <v>12540</v>
      </c>
      <c r="N983">
        <v>13</v>
      </c>
      <c r="O983" s="1" t="str">
        <f>VLOOKUP(Sales[[#This Row],[Product ID]],Products[[#Headers],[#Data],[Product ID]:[Product Name]],2,FALSE)</f>
        <v>Avery 51</v>
      </c>
      <c r="P983" s="1" t="str">
        <f>VLOOKUP(Sales[[#This Row],[Product ID]],Products[[#Headers],[#Data],[Product ID]:[Category]],3,)</f>
        <v>Office Supplies</v>
      </c>
      <c r="Q983" s="13">
        <f>VLOOKUP(Sales[[#This Row],[Product ID]],Products[[#Headers],[#Data],[Product ID]:[Unit Price]],4,FALSE)</f>
        <v>13.79</v>
      </c>
      <c r="R983" s="14">
        <f>VLOOKUP(Sales[[#This Row],[Product ID]],Products[[#Headers],[#Data]],5,FALSE)</f>
        <v>9</v>
      </c>
      <c r="S983" s="13">
        <f>Sales[[#This Row],[Quantity]]*Sales[[#This Row],[Unit Price]]</f>
        <v>179.26999999999998</v>
      </c>
      <c r="T983" s="14">
        <f>Sales[[#This Row],[Quantity]]*Sales[[#This Row],[Unit Cost]]</f>
        <v>117</v>
      </c>
      <c r="U983" s="13">
        <f>Sales[[#This Row],[Total Sales]]-Sales[[#This Row],[Total Cost]]</f>
        <v>62.269999999999982</v>
      </c>
    </row>
    <row r="984" spans="1:21" x14ac:dyDescent="0.25">
      <c r="A984" t="s">
        <v>992</v>
      </c>
      <c r="B984" s="2">
        <v>44265</v>
      </c>
      <c r="C984" s="2" t="str">
        <f t="shared" si="30"/>
        <v>Wednesday</v>
      </c>
      <c r="D984" s="2" t="str">
        <f t="shared" si="31"/>
        <v>March</v>
      </c>
      <c r="E984" s="3">
        <v>0.995628172893537</v>
      </c>
      <c r="F984" t="s">
        <v>2099</v>
      </c>
      <c r="G984" t="s">
        <v>2311</v>
      </c>
      <c r="H984" t="s">
        <v>1010</v>
      </c>
      <c r="I984" s="1" t="s">
        <v>2679</v>
      </c>
      <c r="J984" s="1" t="s">
        <v>2679</v>
      </c>
      <c r="K984" s="1" t="s">
        <v>2538</v>
      </c>
      <c r="L984" s="1" t="s">
        <v>1012</v>
      </c>
      <c r="M984">
        <v>12615</v>
      </c>
      <c r="N984">
        <v>65</v>
      </c>
      <c r="O984" s="1" t="str">
        <f>VLOOKUP(Sales[[#This Row],[Product ID]],Products[[#Headers],[#Data],[Product ID]:[Product Name]],2,FALSE)</f>
        <v>Microsoft Sculpt Comfort Mouse</v>
      </c>
      <c r="P984" s="1" t="str">
        <f>VLOOKUP(Sales[[#This Row],[Product ID]],Products[[#Headers],[#Data],[Product ID]:[Category]],3,)</f>
        <v>Technology</v>
      </c>
      <c r="Q984" s="13">
        <f>VLOOKUP(Sales[[#This Row],[Product ID]],Products[[#Headers],[#Data],[Product ID]:[Unit Price]],4,FALSE)</f>
        <v>32.799999999999997</v>
      </c>
      <c r="R984" s="14">
        <f>VLOOKUP(Sales[[#This Row],[Product ID]],Products[[#Headers],[#Data]],5,FALSE)</f>
        <v>21</v>
      </c>
      <c r="S984" s="13">
        <f>Sales[[#This Row],[Quantity]]*Sales[[#This Row],[Unit Price]]</f>
        <v>2132</v>
      </c>
      <c r="T984" s="14">
        <f>Sales[[#This Row],[Quantity]]*Sales[[#This Row],[Unit Cost]]</f>
        <v>1365</v>
      </c>
      <c r="U984" s="13">
        <f>Sales[[#This Row],[Total Sales]]-Sales[[#This Row],[Total Cost]]</f>
        <v>767</v>
      </c>
    </row>
    <row r="985" spans="1:21" x14ac:dyDescent="0.25">
      <c r="A985" t="s">
        <v>993</v>
      </c>
      <c r="B985" s="2">
        <v>44044</v>
      </c>
      <c r="C985" s="2" t="str">
        <f t="shared" si="30"/>
        <v>Saturday</v>
      </c>
      <c r="D985" s="2" t="str">
        <f t="shared" si="31"/>
        <v>August</v>
      </c>
      <c r="E985" s="3">
        <v>0.37078441830627706</v>
      </c>
      <c r="F985" t="s">
        <v>2112</v>
      </c>
      <c r="G985" t="s">
        <v>2324</v>
      </c>
      <c r="H985" t="s">
        <v>1011</v>
      </c>
      <c r="I985" s="1" t="s">
        <v>2679</v>
      </c>
      <c r="J985" s="1" t="s">
        <v>2679</v>
      </c>
      <c r="K985" s="1" t="s">
        <v>2538</v>
      </c>
      <c r="L985" s="1" t="s">
        <v>1012</v>
      </c>
      <c r="M985">
        <v>12651</v>
      </c>
      <c r="N985">
        <v>10</v>
      </c>
      <c r="O985" s="1" t="str">
        <f>VLOOKUP(Sales[[#This Row],[Product ID]],Products[[#Headers],[#Data],[Product ID]:[Product Name]],2,FALSE)</f>
        <v>BPI Conference Tables</v>
      </c>
      <c r="P985" s="1" t="str">
        <f>VLOOKUP(Sales[[#This Row],[Product ID]],Products[[#Headers],[#Data],[Product ID]:[Category]],3,)</f>
        <v>Furniture</v>
      </c>
      <c r="Q985" s="13">
        <f>VLOOKUP(Sales[[#This Row],[Product ID]],Products[[#Headers],[#Data],[Product ID]:[Unit Price]],4,FALSE)</f>
        <v>39.39</v>
      </c>
      <c r="R985" s="14">
        <f>VLOOKUP(Sales[[#This Row],[Product ID]],Products[[#Headers],[#Data]],5,FALSE)</f>
        <v>32</v>
      </c>
      <c r="S985" s="13">
        <f>Sales[[#This Row],[Quantity]]*Sales[[#This Row],[Unit Price]]</f>
        <v>393.9</v>
      </c>
      <c r="T985" s="14">
        <f>Sales[[#This Row],[Quantity]]*Sales[[#This Row],[Unit Cost]]</f>
        <v>320</v>
      </c>
      <c r="U985" s="13">
        <f>Sales[[#This Row],[Total Sales]]-Sales[[#This Row],[Total Cost]]</f>
        <v>73.899999999999977</v>
      </c>
    </row>
    <row r="986" spans="1:21" x14ac:dyDescent="0.25">
      <c r="A986" t="s">
        <v>994</v>
      </c>
      <c r="B986" s="2">
        <v>44324</v>
      </c>
      <c r="C986" s="2" t="str">
        <f t="shared" si="30"/>
        <v>Saturday</v>
      </c>
      <c r="D986" s="2" t="str">
        <f t="shared" si="31"/>
        <v>May</v>
      </c>
      <c r="E986" s="3">
        <v>0.32649468358341205</v>
      </c>
      <c r="F986" t="s">
        <v>2122</v>
      </c>
      <c r="G986" t="s">
        <v>2334</v>
      </c>
      <c r="H986" t="s">
        <v>1011</v>
      </c>
      <c r="I986" s="1" t="s">
        <v>2680</v>
      </c>
      <c r="J986" s="1" t="s">
        <v>2680</v>
      </c>
      <c r="K986" s="1" t="s">
        <v>2538</v>
      </c>
      <c r="L986" s="1" t="s">
        <v>1014</v>
      </c>
      <c r="M986">
        <v>12937</v>
      </c>
      <c r="N986">
        <v>47</v>
      </c>
      <c r="O986" s="1" t="str">
        <f>VLOOKUP(Sales[[#This Row],[Product ID]],Products[[#Headers],[#Data],[Product ID]:[Product Name]],2,FALSE)</f>
        <v>Newell 331</v>
      </c>
      <c r="P986" s="1" t="str">
        <f>VLOOKUP(Sales[[#This Row],[Product ID]],Products[[#Headers],[#Data],[Product ID]:[Category]],3,)</f>
        <v>Office Supplies</v>
      </c>
      <c r="Q986" s="13">
        <f>VLOOKUP(Sales[[#This Row],[Product ID]],Products[[#Headers],[#Data],[Product ID]:[Unit Price]],4,FALSE)</f>
        <v>48.96</v>
      </c>
      <c r="R986" s="14">
        <f>VLOOKUP(Sales[[#This Row],[Product ID]],Products[[#Headers],[#Data]],5,FALSE)</f>
        <v>21</v>
      </c>
      <c r="S986" s="13">
        <f>Sales[[#This Row],[Quantity]]*Sales[[#This Row],[Unit Price]]</f>
        <v>2301.12</v>
      </c>
      <c r="T986" s="14">
        <f>Sales[[#This Row],[Quantity]]*Sales[[#This Row],[Unit Cost]]</f>
        <v>987</v>
      </c>
      <c r="U986" s="13">
        <f>Sales[[#This Row],[Total Sales]]-Sales[[#This Row],[Total Cost]]</f>
        <v>1314.12</v>
      </c>
    </row>
    <row r="987" spans="1:21" x14ac:dyDescent="0.25">
      <c r="A987" t="s">
        <v>995</v>
      </c>
      <c r="B987" s="2">
        <v>44246</v>
      </c>
      <c r="C987" s="2" t="str">
        <f t="shared" si="30"/>
        <v>Friday</v>
      </c>
      <c r="D987" s="2" t="str">
        <f t="shared" si="31"/>
        <v>February</v>
      </c>
      <c r="E987" s="3">
        <v>0.29310039375307118</v>
      </c>
      <c r="F987" t="s">
        <v>2039</v>
      </c>
      <c r="G987" t="s">
        <v>2251</v>
      </c>
      <c r="H987" t="s">
        <v>1011</v>
      </c>
      <c r="I987" s="1" t="s">
        <v>2680</v>
      </c>
      <c r="J987" s="1" t="s">
        <v>2680</v>
      </c>
      <c r="K987" s="1" t="s">
        <v>2538</v>
      </c>
      <c r="L987" s="1" t="s">
        <v>1014</v>
      </c>
      <c r="M987">
        <v>13065</v>
      </c>
      <c r="N987">
        <v>56</v>
      </c>
      <c r="O987" s="1" t="str">
        <f>VLOOKUP(Sales[[#This Row],[Product ID]],Products[[#Headers],[#Data],[Product ID]:[Product Name]],2,FALSE)</f>
        <v>Large Capacity Hanging Post Binders</v>
      </c>
      <c r="P987" s="1" t="str">
        <f>VLOOKUP(Sales[[#This Row],[Product ID]],Products[[#Headers],[#Data],[Product ID]:[Category]],3,)</f>
        <v>Office Supplies</v>
      </c>
      <c r="Q987" s="13">
        <f>VLOOKUP(Sales[[#This Row],[Product ID]],Products[[#Headers],[#Data],[Product ID]:[Unit Price]],4,FALSE)</f>
        <v>83.35</v>
      </c>
      <c r="R987" s="14">
        <f>VLOOKUP(Sales[[#This Row],[Product ID]],Products[[#Headers],[#Data]],5,FALSE)</f>
        <v>53</v>
      </c>
      <c r="S987" s="13">
        <f>Sales[[#This Row],[Quantity]]*Sales[[#This Row],[Unit Price]]</f>
        <v>4667.5999999999995</v>
      </c>
      <c r="T987" s="14">
        <f>Sales[[#This Row],[Quantity]]*Sales[[#This Row],[Unit Cost]]</f>
        <v>2968</v>
      </c>
      <c r="U987" s="13">
        <f>Sales[[#This Row],[Total Sales]]-Sales[[#This Row],[Total Cost]]</f>
        <v>1699.5999999999995</v>
      </c>
    </row>
    <row r="988" spans="1:21" x14ac:dyDescent="0.25">
      <c r="A988" t="s">
        <v>996</v>
      </c>
      <c r="B988" s="2">
        <v>44312</v>
      </c>
      <c r="C988" s="2" t="str">
        <f t="shared" si="30"/>
        <v>Monday</v>
      </c>
      <c r="D988" s="2" t="str">
        <f t="shared" si="31"/>
        <v>April</v>
      </c>
      <c r="E988" s="3">
        <v>0.98140356116114802</v>
      </c>
      <c r="F988" t="s">
        <v>2028</v>
      </c>
      <c r="G988" t="s">
        <v>2240</v>
      </c>
      <c r="H988" t="s">
        <v>1011</v>
      </c>
      <c r="I988" s="1" t="s">
        <v>2681</v>
      </c>
      <c r="J988" s="1" t="s">
        <v>2681</v>
      </c>
      <c r="K988" s="1" t="s">
        <v>2538</v>
      </c>
      <c r="L988" s="1" t="s">
        <v>1014</v>
      </c>
      <c r="M988">
        <v>13054</v>
      </c>
      <c r="N988">
        <v>54</v>
      </c>
      <c r="O988" s="1" t="str">
        <f>VLOOKUP(Sales[[#This Row],[Product ID]],Products[[#Headers],[#Data],[Product ID]:[Product Name]],2,FALSE)</f>
        <v>Xerox 202</v>
      </c>
      <c r="P988" s="1" t="str">
        <f>VLOOKUP(Sales[[#This Row],[Product ID]],Products[[#Headers],[#Data],[Product ID]:[Category]],3,)</f>
        <v>Office Supplies</v>
      </c>
      <c r="Q988" s="13">
        <f>VLOOKUP(Sales[[#This Row],[Product ID]],Products[[#Headers],[#Data],[Product ID]:[Unit Price]],4,FALSE)</f>
        <v>35.79</v>
      </c>
      <c r="R988" s="14">
        <f>VLOOKUP(Sales[[#This Row],[Product ID]],Products[[#Headers],[#Data]],5,FALSE)</f>
        <v>21</v>
      </c>
      <c r="S988" s="13">
        <f>Sales[[#This Row],[Quantity]]*Sales[[#This Row],[Unit Price]]</f>
        <v>1932.6599999999999</v>
      </c>
      <c r="T988" s="14">
        <f>Sales[[#This Row],[Quantity]]*Sales[[#This Row],[Unit Cost]]</f>
        <v>1134</v>
      </c>
      <c r="U988" s="13">
        <f>Sales[[#This Row],[Total Sales]]-Sales[[#This Row],[Total Cost]]</f>
        <v>798.65999999999985</v>
      </c>
    </row>
    <row r="989" spans="1:21" x14ac:dyDescent="0.25">
      <c r="A989" t="s">
        <v>997</v>
      </c>
      <c r="B989" s="2">
        <v>44160</v>
      </c>
      <c r="C989" s="2" t="str">
        <f t="shared" si="30"/>
        <v>Wednesday</v>
      </c>
      <c r="D989" s="2" t="str">
        <f t="shared" si="31"/>
        <v>November</v>
      </c>
      <c r="E989" s="3">
        <v>0.86244113977278569</v>
      </c>
      <c r="F989" t="s">
        <v>2222</v>
      </c>
      <c r="G989" t="s">
        <v>2434</v>
      </c>
      <c r="H989" t="s">
        <v>1010</v>
      </c>
      <c r="I989" s="1" t="s">
        <v>2682</v>
      </c>
      <c r="J989" s="1" t="s">
        <v>2682</v>
      </c>
      <c r="K989" s="1" t="s">
        <v>2538</v>
      </c>
      <c r="L989" s="1" t="s">
        <v>1012</v>
      </c>
      <c r="M989">
        <v>12594</v>
      </c>
      <c r="N989">
        <v>19</v>
      </c>
      <c r="O989" s="1" t="str">
        <f>VLOOKUP(Sales[[#This Row],[Product ID]],Products[[#Headers],[#Data],[Product ID]:[Product Name]],2,FALSE)</f>
        <v>Xerox 1957</v>
      </c>
      <c r="P989" s="1" t="str">
        <f>VLOOKUP(Sales[[#This Row],[Product ID]],Products[[#Headers],[#Data],[Product ID]:[Category]],3,)</f>
        <v>Office Supplies</v>
      </c>
      <c r="Q989" s="13">
        <f>VLOOKUP(Sales[[#This Row],[Product ID]],Products[[#Headers],[#Data],[Product ID]:[Unit Price]],4,FALSE)</f>
        <v>40.520000000000003</v>
      </c>
      <c r="R989" s="14">
        <f>VLOOKUP(Sales[[#This Row],[Product ID]],Products[[#Headers],[#Data]],5,FALSE)</f>
        <v>31</v>
      </c>
      <c r="S989" s="13">
        <f>Sales[[#This Row],[Quantity]]*Sales[[#This Row],[Unit Price]]</f>
        <v>769.88000000000011</v>
      </c>
      <c r="T989" s="14">
        <f>Sales[[#This Row],[Quantity]]*Sales[[#This Row],[Unit Cost]]</f>
        <v>589</v>
      </c>
      <c r="U989" s="13">
        <f>Sales[[#This Row],[Total Sales]]-Sales[[#This Row],[Total Cost]]</f>
        <v>180.88000000000011</v>
      </c>
    </row>
    <row r="990" spans="1:21" x14ac:dyDescent="0.25">
      <c r="A990" t="s">
        <v>998</v>
      </c>
      <c r="B990" s="2">
        <v>44130</v>
      </c>
      <c r="C990" s="2" t="str">
        <f t="shared" si="30"/>
        <v>Monday</v>
      </c>
      <c r="D990" s="2" t="str">
        <f t="shared" si="31"/>
        <v>October</v>
      </c>
      <c r="E990" s="3">
        <v>0.31831611883365363</v>
      </c>
      <c r="F990" t="s">
        <v>2220</v>
      </c>
      <c r="G990" t="s">
        <v>2432</v>
      </c>
      <c r="H990" t="s">
        <v>1011</v>
      </c>
      <c r="I990" s="1" t="s">
        <v>2683</v>
      </c>
      <c r="J990" s="1" t="s">
        <v>2683</v>
      </c>
      <c r="K990" s="1" t="s">
        <v>2538</v>
      </c>
      <c r="L990" s="1" t="s">
        <v>1014</v>
      </c>
      <c r="M990">
        <v>12623</v>
      </c>
      <c r="N990">
        <v>13</v>
      </c>
      <c r="O990" s="1" t="str">
        <f>VLOOKUP(Sales[[#This Row],[Product ID]],Products[[#Headers],[#Data],[Product ID]:[Product Name]],2,FALSE)</f>
        <v>Presstex Flexible Ring Binders</v>
      </c>
      <c r="P990" s="1" t="str">
        <f>VLOOKUP(Sales[[#This Row],[Product ID]],Products[[#Headers],[#Data],[Product ID]:[Category]],3,)</f>
        <v>Office Supplies</v>
      </c>
      <c r="Q990" s="13">
        <f>VLOOKUP(Sales[[#This Row],[Product ID]],Products[[#Headers],[#Data],[Product ID]:[Unit Price]],4,FALSE)</f>
        <v>77.680000000000007</v>
      </c>
      <c r="R990" s="14">
        <f>VLOOKUP(Sales[[#This Row],[Product ID]],Products[[#Headers],[#Data]],5,FALSE)</f>
        <v>58</v>
      </c>
      <c r="S990" s="13">
        <f>Sales[[#This Row],[Quantity]]*Sales[[#This Row],[Unit Price]]</f>
        <v>1009.8400000000001</v>
      </c>
      <c r="T990" s="14">
        <f>Sales[[#This Row],[Quantity]]*Sales[[#This Row],[Unit Cost]]</f>
        <v>754</v>
      </c>
      <c r="U990" s="13">
        <f>Sales[[#This Row],[Total Sales]]-Sales[[#This Row],[Total Cost]]</f>
        <v>255.84000000000015</v>
      </c>
    </row>
    <row r="991" spans="1:21" x14ac:dyDescent="0.25">
      <c r="A991" t="s">
        <v>999</v>
      </c>
      <c r="B991" s="2">
        <v>44097</v>
      </c>
      <c r="C991" s="2" t="str">
        <f t="shared" si="30"/>
        <v>Wednesday</v>
      </c>
      <c r="D991" s="2" t="str">
        <f t="shared" si="31"/>
        <v>September</v>
      </c>
      <c r="E991" s="3">
        <v>0.76583992694139713</v>
      </c>
      <c r="F991" t="s">
        <v>2203</v>
      </c>
      <c r="G991" t="s">
        <v>2415</v>
      </c>
      <c r="H991" t="s">
        <v>1010</v>
      </c>
      <c r="I991" s="1" t="s">
        <v>2684</v>
      </c>
      <c r="J991" s="1" t="s">
        <v>2684</v>
      </c>
      <c r="K991" s="1" t="s">
        <v>2538</v>
      </c>
      <c r="L991" s="1" t="s">
        <v>1014</v>
      </c>
      <c r="M991">
        <v>12968</v>
      </c>
      <c r="N991">
        <v>41</v>
      </c>
      <c r="O991" s="1" t="str">
        <f>VLOOKUP(Sales[[#This Row],[Product ID]],Products[[#Headers],[#Data],[Product ID]:[Product Name]],2,FALSE)</f>
        <v>Chromcraft Bull-Nose Wood Oval Conference Tables &amp; Bases</v>
      </c>
      <c r="P991" s="1" t="str">
        <f>VLOOKUP(Sales[[#This Row],[Product ID]],Products[[#Headers],[#Data],[Product ID]:[Category]],3,)</f>
        <v>Furniture</v>
      </c>
      <c r="Q991" s="13">
        <f>VLOOKUP(Sales[[#This Row],[Product ID]],Products[[#Headers],[#Data],[Product ID]:[Unit Price]],4,FALSE)</f>
        <v>40.729999999999997</v>
      </c>
      <c r="R991" s="14">
        <f>VLOOKUP(Sales[[#This Row],[Product ID]],Products[[#Headers],[#Data]],5,FALSE)</f>
        <v>28</v>
      </c>
      <c r="S991" s="13">
        <f>Sales[[#This Row],[Quantity]]*Sales[[#This Row],[Unit Price]]</f>
        <v>1669.9299999999998</v>
      </c>
      <c r="T991" s="14">
        <f>Sales[[#This Row],[Quantity]]*Sales[[#This Row],[Unit Cost]]</f>
        <v>1148</v>
      </c>
      <c r="U991" s="13">
        <f>Sales[[#This Row],[Total Sales]]-Sales[[#This Row],[Total Cost]]</f>
        <v>521.92999999999984</v>
      </c>
    </row>
    <row r="992" spans="1:21" x14ac:dyDescent="0.25">
      <c r="A992" t="s">
        <v>1000</v>
      </c>
      <c r="B992" s="2">
        <v>44023</v>
      </c>
      <c r="C992" s="2" t="str">
        <f t="shared" si="30"/>
        <v>Saturday</v>
      </c>
      <c r="D992" s="2" t="str">
        <f t="shared" si="31"/>
        <v>July</v>
      </c>
      <c r="E992" s="3">
        <v>0.65656586354959712</v>
      </c>
      <c r="F992" t="s">
        <v>2188</v>
      </c>
      <c r="G992" t="s">
        <v>2400</v>
      </c>
      <c r="H992" t="s">
        <v>1011</v>
      </c>
      <c r="I992" s="1" t="s">
        <v>2685</v>
      </c>
      <c r="J992" s="1" t="s">
        <v>2685</v>
      </c>
      <c r="K992" s="1" t="s">
        <v>2538</v>
      </c>
      <c r="L992" s="1" t="s">
        <v>1014</v>
      </c>
      <c r="M992">
        <v>12530</v>
      </c>
      <c r="N992">
        <v>60</v>
      </c>
      <c r="O992" s="1" t="str">
        <f>VLOOKUP(Sales[[#This Row],[Product ID]],Products[[#Headers],[#Data],[Product ID]:[Product Name]],2,FALSE)</f>
        <v>Lexmark MX611dhe Monochrome Laser Printer</v>
      </c>
      <c r="P992" s="1" t="str">
        <f>VLOOKUP(Sales[[#This Row],[Product ID]],Products[[#Headers],[#Data],[Product ID]:[Category]],3,)</f>
        <v>Technology</v>
      </c>
      <c r="Q992" s="13">
        <f>VLOOKUP(Sales[[#This Row],[Product ID]],Products[[#Headers],[#Data],[Product ID]:[Unit Price]],4,FALSE)</f>
        <v>54.27</v>
      </c>
      <c r="R992" s="14">
        <f>VLOOKUP(Sales[[#This Row],[Product ID]],Products[[#Headers],[#Data]],5,FALSE)</f>
        <v>21</v>
      </c>
      <c r="S992" s="13">
        <f>Sales[[#This Row],[Quantity]]*Sales[[#This Row],[Unit Price]]</f>
        <v>3256.2000000000003</v>
      </c>
      <c r="T992" s="14">
        <f>Sales[[#This Row],[Quantity]]*Sales[[#This Row],[Unit Cost]]</f>
        <v>1260</v>
      </c>
      <c r="U992" s="13">
        <f>Sales[[#This Row],[Total Sales]]-Sales[[#This Row],[Total Cost]]</f>
        <v>1996.2000000000003</v>
      </c>
    </row>
    <row r="993" spans="1:21" x14ac:dyDescent="0.25">
      <c r="A993" t="s">
        <v>1001</v>
      </c>
      <c r="B993" s="2">
        <v>44199</v>
      </c>
      <c r="C993" s="2" t="str">
        <f t="shared" si="30"/>
        <v>Sunday</v>
      </c>
      <c r="D993" s="2" t="str">
        <f t="shared" si="31"/>
        <v>January</v>
      </c>
      <c r="E993" s="3">
        <v>5.7843397871891411E-2</v>
      </c>
      <c r="F993" t="s">
        <v>2054</v>
      </c>
      <c r="G993" t="s">
        <v>2266</v>
      </c>
      <c r="H993" t="s">
        <v>1010</v>
      </c>
      <c r="I993" s="1" t="s">
        <v>2685</v>
      </c>
      <c r="J993" s="1" t="s">
        <v>2685</v>
      </c>
      <c r="K993" s="1" t="s">
        <v>2538</v>
      </c>
      <c r="L993" s="1" t="s">
        <v>1012</v>
      </c>
      <c r="M993">
        <v>12923</v>
      </c>
      <c r="N993">
        <v>92</v>
      </c>
      <c r="O993" s="1" t="str">
        <f>VLOOKUP(Sales[[#This Row],[Product ID]],Products[[#Headers],[#Data],[Product ID]:[Product Name]],2,FALSE)</f>
        <v>Eureka The Boss Plus 12-Amp Hard Box Upright Vacuum, Red</v>
      </c>
      <c r="P993" s="1" t="str">
        <f>VLOOKUP(Sales[[#This Row],[Product ID]],Products[[#Headers],[#Data],[Product ID]:[Category]],3,)</f>
        <v>Office Supplies</v>
      </c>
      <c r="Q993" s="13">
        <f>VLOOKUP(Sales[[#This Row],[Product ID]],Products[[#Headers],[#Data],[Product ID]:[Unit Price]],4,FALSE)</f>
        <v>58.91</v>
      </c>
      <c r="R993" s="14">
        <f>VLOOKUP(Sales[[#This Row],[Product ID]],Products[[#Headers],[#Data]],5,FALSE)</f>
        <v>26</v>
      </c>
      <c r="S993" s="13">
        <f>Sales[[#This Row],[Quantity]]*Sales[[#This Row],[Unit Price]]</f>
        <v>5419.7199999999993</v>
      </c>
      <c r="T993" s="14">
        <f>Sales[[#This Row],[Quantity]]*Sales[[#This Row],[Unit Cost]]</f>
        <v>2392</v>
      </c>
      <c r="U993" s="13">
        <f>Sales[[#This Row],[Total Sales]]-Sales[[#This Row],[Total Cost]]</f>
        <v>3027.7199999999993</v>
      </c>
    </row>
    <row r="994" spans="1:21" x14ac:dyDescent="0.25">
      <c r="A994" t="s">
        <v>1002</v>
      </c>
      <c r="B994" s="2">
        <v>44219</v>
      </c>
      <c r="C994" s="2" t="str">
        <f t="shared" si="30"/>
        <v>Saturday</v>
      </c>
      <c r="D994" s="2" t="str">
        <f t="shared" si="31"/>
        <v>January</v>
      </c>
      <c r="E994" s="3">
        <v>0.64587516208369966</v>
      </c>
      <c r="F994" t="s">
        <v>2188</v>
      </c>
      <c r="G994" t="s">
        <v>2400</v>
      </c>
      <c r="H994" t="s">
        <v>1011</v>
      </c>
      <c r="I994" s="1" t="s">
        <v>2678</v>
      </c>
      <c r="J994" s="1" t="s">
        <v>2678</v>
      </c>
      <c r="K994" s="1" t="s">
        <v>2538</v>
      </c>
      <c r="L994" s="1" t="s">
        <v>1012</v>
      </c>
      <c r="M994">
        <v>12322</v>
      </c>
      <c r="N994">
        <v>77</v>
      </c>
      <c r="O994" s="1" t="str">
        <f>VLOOKUP(Sales[[#This Row],[Product ID]],Products[[#Headers],[#Data],[Product ID]:[Product Name]],2,FALSE)</f>
        <v>Relenvice</v>
      </c>
      <c r="P994" s="1" t="str">
        <f>VLOOKUP(Sales[[#This Row],[Product ID]],Products[[#Headers],[#Data],[Product ID]:[Category]],3,)</f>
        <v>Antimalarial</v>
      </c>
      <c r="Q994" s="13">
        <f>VLOOKUP(Sales[[#This Row],[Product ID]],Products[[#Headers],[#Data],[Product ID]:[Unit Price]],4,FALSE)</f>
        <v>74.069999999999993</v>
      </c>
      <c r="R994" s="14">
        <f>VLOOKUP(Sales[[#This Row],[Product ID]],Products[[#Headers],[#Data]],5,FALSE)</f>
        <v>54</v>
      </c>
      <c r="S994" s="13">
        <f>Sales[[#This Row],[Quantity]]*Sales[[#This Row],[Unit Price]]</f>
        <v>5703.3899999999994</v>
      </c>
      <c r="T994" s="14">
        <f>Sales[[#This Row],[Quantity]]*Sales[[#This Row],[Unit Cost]]</f>
        <v>4158</v>
      </c>
      <c r="U994" s="13">
        <f>Sales[[#This Row],[Total Sales]]-Sales[[#This Row],[Total Cost]]</f>
        <v>1545.3899999999994</v>
      </c>
    </row>
    <row r="995" spans="1:21" x14ac:dyDescent="0.25">
      <c r="A995" t="s">
        <v>1003</v>
      </c>
      <c r="B995" s="2">
        <v>44156</v>
      </c>
      <c r="C995" s="2" t="str">
        <f t="shared" si="30"/>
        <v>Saturday</v>
      </c>
      <c r="D995" s="2" t="str">
        <f t="shared" si="31"/>
        <v>November</v>
      </c>
      <c r="E995" s="3">
        <v>0.75210055033956891</v>
      </c>
      <c r="F995" t="s">
        <v>2202</v>
      </c>
      <c r="G995" t="s">
        <v>2414</v>
      </c>
      <c r="H995" t="s">
        <v>1010</v>
      </c>
      <c r="I995" s="1" t="s">
        <v>2686</v>
      </c>
      <c r="J995" s="1" t="s">
        <v>2686</v>
      </c>
      <c r="K995" s="1" t="s">
        <v>2538</v>
      </c>
      <c r="L995" s="1" t="s">
        <v>1012</v>
      </c>
      <c r="M995">
        <v>12446</v>
      </c>
      <c r="N995">
        <v>32</v>
      </c>
      <c r="O995" s="1" t="str">
        <f>VLOOKUP(Sales[[#This Row],[Product ID]],Products[[#Headers],[#Data],[Product ID]:[Product Name]],2,FALSE)</f>
        <v>Safco Industrial Wire Shelving System</v>
      </c>
      <c r="P995" s="1" t="str">
        <f>VLOOKUP(Sales[[#This Row],[Product ID]],Products[[#Headers],[#Data],[Product ID]:[Category]],3,)</f>
        <v>Office Supplies</v>
      </c>
      <c r="Q995" s="13">
        <f>VLOOKUP(Sales[[#This Row],[Product ID]],Products[[#Headers],[#Data],[Product ID]:[Unit Price]],4,FALSE)</f>
        <v>14.23</v>
      </c>
      <c r="R995" s="14">
        <f>VLOOKUP(Sales[[#This Row],[Product ID]],Products[[#Headers],[#Data]],5,FALSE)</f>
        <v>9</v>
      </c>
      <c r="S995" s="13">
        <f>Sales[[#This Row],[Quantity]]*Sales[[#This Row],[Unit Price]]</f>
        <v>455.36</v>
      </c>
      <c r="T995" s="14">
        <f>Sales[[#This Row],[Quantity]]*Sales[[#This Row],[Unit Cost]]</f>
        <v>288</v>
      </c>
      <c r="U995" s="13">
        <f>Sales[[#This Row],[Total Sales]]-Sales[[#This Row],[Total Cost]]</f>
        <v>167.36</v>
      </c>
    </row>
    <row r="996" spans="1:21" x14ac:dyDescent="0.25">
      <c r="A996" t="s">
        <v>1004</v>
      </c>
      <c r="B996" s="2">
        <v>44018</v>
      </c>
      <c r="C996" s="2" t="str">
        <f t="shared" si="30"/>
        <v>Monday</v>
      </c>
      <c r="D996" s="2" t="str">
        <f t="shared" si="31"/>
        <v>July</v>
      </c>
      <c r="E996" s="3">
        <v>0.45870949815370954</v>
      </c>
      <c r="F996" t="s">
        <v>2227</v>
      </c>
      <c r="G996" t="s">
        <v>2439</v>
      </c>
      <c r="H996" t="s">
        <v>1010</v>
      </c>
      <c r="I996" s="1" t="s">
        <v>2678</v>
      </c>
      <c r="J996" s="1" t="s">
        <v>2678</v>
      </c>
      <c r="K996" s="1" t="s">
        <v>2538</v>
      </c>
      <c r="L996" s="1" t="s">
        <v>1012</v>
      </c>
      <c r="M996">
        <v>13113</v>
      </c>
      <c r="N996">
        <v>67</v>
      </c>
      <c r="O996" s="1" t="str">
        <f>VLOOKUP(Sales[[#This Row],[Product ID]],Products[[#Headers],[#Data],[Product ID]:[Product Name]],2,FALSE)</f>
        <v>Avery Durable Slant Ring Binders</v>
      </c>
      <c r="P996" s="1" t="str">
        <f>VLOOKUP(Sales[[#This Row],[Product ID]],Products[[#Headers],[#Data],[Product ID]:[Category]],3,)</f>
        <v>Office Supplies</v>
      </c>
      <c r="Q996" s="13">
        <f>VLOOKUP(Sales[[#This Row],[Product ID]],Products[[#Headers],[#Data],[Product ID]:[Unit Price]],4,FALSE)</f>
        <v>67.77</v>
      </c>
      <c r="R996" s="14">
        <f>VLOOKUP(Sales[[#This Row],[Product ID]],Products[[#Headers],[#Data]],5,FALSE)</f>
        <v>53</v>
      </c>
      <c r="S996" s="13">
        <f>Sales[[#This Row],[Quantity]]*Sales[[#This Row],[Unit Price]]</f>
        <v>4540.59</v>
      </c>
      <c r="T996" s="14">
        <f>Sales[[#This Row],[Quantity]]*Sales[[#This Row],[Unit Cost]]</f>
        <v>3551</v>
      </c>
      <c r="U996" s="13">
        <f>Sales[[#This Row],[Total Sales]]-Sales[[#This Row],[Total Cost]]</f>
        <v>989.59000000000015</v>
      </c>
    </row>
    <row r="997" spans="1:21" x14ac:dyDescent="0.25">
      <c r="A997" t="s">
        <v>1005</v>
      </c>
      <c r="B997" s="2">
        <v>44124</v>
      </c>
      <c r="C997" s="2" t="str">
        <f t="shared" si="30"/>
        <v>Tuesday</v>
      </c>
      <c r="D997" s="2" t="str">
        <f t="shared" si="31"/>
        <v>October</v>
      </c>
      <c r="E997" s="3">
        <v>0.65851919727972441</v>
      </c>
      <c r="F997" t="s">
        <v>2100</v>
      </c>
      <c r="G997" t="s">
        <v>2312</v>
      </c>
      <c r="H997" t="s">
        <v>1011</v>
      </c>
      <c r="I997" s="1" t="s">
        <v>2687</v>
      </c>
      <c r="J997" s="1" t="s">
        <v>2687</v>
      </c>
      <c r="K997" s="1" t="s">
        <v>2538</v>
      </c>
      <c r="L997" s="1" t="s">
        <v>1012</v>
      </c>
      <c r="M997">
        <v>12270</v>
      </c>
      <c r="N997">
        <v>95</v>
      </c>
      <c r="O997" s="1" t="str">
        <f>VLOOKUP(Sales[[#This Row],[Product ID]],Products[[#Headers],[#Data],[Product ID]:[Product Name]],2,FALSE)</f>
        <v>Kinenadryl</v>
      </c>
      <c r="P997" s="1" t="str">
        <f>VLOOKUP(Sales[[#This Row],[Product ID]],Products[[#Headers],[#Data],[Product ID]:[Category]],3,)</f>
        <v>Antipiretics</v>
      </c>
      <c r="Q997" s="13">
        <f>VLOOKUP(Sales[[#This Row],[Product ID]],Products[[#Headers],[#Data],[Product ID]:[Unit Price]],4,FALSE)</f>
        <v>26.31</v>
      </c>
      <c r="R997" s="14">
        <f>VLOOKUP(Sales[[#This Row],[Product ID]],Products[[#Headers],[#Data]],5,FALSE)</f>
        <v>16</v>
      </c>
      <c r="S997" s="13">
        <f>Sales[[#This Row],[Quantity]]*Sales[[#This Row],[Unit Price]]</f>
        <v>2499.4499999999998</v>
      </c>
      <c r="T997" s="14">
        <f>Sales[[#This Row],[Quantity]]*Sales[[#This Row],[Unit Cost]]</f>
        <v>1520</v>
      </c>
      <c r="U997" s="13">
        <f>Sales[[#This Row],[Total Sales]]-Sales[[#This Row],[Total Cost]]</f>
        <v>979.44999999999982</v>
      </c>
    </row>
    <row r="998" spans="1:21" x14ac:dyDescent="0.25">
      <c r="A998" t="s">
        <v>1006</v>
      </c>
      <c r="B998" s="2">
        <v>44206</v>
      </c>
      <c r="C998" s="2" t="str">
        <f t="shared" si="30"/>
        <v>Sunday</v>
      </c>
      <c r="D998" s="2" t="str">
        <f t="shared" si="31"/>
        <v>January</v>
      </c>
      <c r="E998" s="3">
        <v>0.65513442489948548</v>
      </c>
      <c r="F998" t="s">
        <v>2129</v>
      </c>
      <c r="G998" t="s">
        <v>2341</v>
      </c>
      <c r="H998" t="s">
        <v>1011</v>
      </c>
      <c r="I998" s="1" t="s">
        <v>2688</v>
      </c>
      <c r="J998" s="1" t="s">
        <v>2688</v>
      </c>
      <c r="K998" s="1" t="s">
        <v>2538</v>
      </c>
      <c r="L998" s="1" t="s">
        <v>1012</v>
      </c>
      <c r="M998">
        <v>12402</v>
      </c>
      <c r="N998">
        <v>38</v>
      </c>
      <c r="O998" s="1" t="str">
        <f>VLOOKUP(Sales[[#This Row],[Product ID]],Products[[#Headers],[#Data],[Product ID]:[Product Name]],2,FALSE)</f>
        <v>Howard Miller 13-3/4" Diameter Brushed Chrome Round Wall Clock</v>
      </c>
      <c r="P998" s="1" t="str">
        <f>VLOOKUP(Sales[[#This Row],[Product ID]],Products[[#Headers],[#Data],[Product ID]:[Category]],3,)</f>
        <v>Furniture</v>
      </c>
      <c r="Q998" s="13">
        <f>VLOOKUP(Sales[[#This Row],[Product ID]],Products[[#Headers],[#Data],[Product ID]:[Unit Price]],4,FALSE)</f>
        <v>70.739999999999995</v>
      </c>
      <c r="R998" s="14">
        <f>VLOOKUP(Sales[[#This Row],[Product ID]],Products[[#Headers],[#Data]],5,FALSE)</f>
        <v>64</v>
      </c>
      <c r="S998" s="13">
        <f>Sales[[#This Row],[Quantity]]*Sales[[#This Row],[Unit Price]]</f>
        <v>2688.12</v>
      </c>
      <c r="T998" s="14">
        <f>Sales[[#This Row],[Quantity]]*Sales[[#This Row],[Unit Cost]]</f>
        <v>2432</v>
      </c>
      <c r="U998" s="13">
        <f>Sales[[#This Row],[Total Sales]]-Sales[[#This Row],[Total Cost]]</f>
        <v>256.11999999999989</v>
      </c>
    </row>
    <row r="999" spans="1:21" x14ac:dyDescent="0.25">
      <c r="A999" t="s">
        <v>1007</v>
      </c>
      <c r="B999" s="2">
        <v>44351</v>
      </c>
      <c r="C999" s="2" t="str">
        <f t="shared" si="30"/>
        <v>Friday</v>
      </c>
      <c r="D999" s="2" t="str">
        <f t="shared" si="31"/>
        <v>June</v>
      </c>
      <c r="E999" s="3">
        <v>9.775851062309604E-3</v>
      </c>
      <c r="F999" t="s">
        <v>2050</v>
      </c>
      <c r="G999" t="s">
        <v>2262</v>
      </c>
      <c r="H999" t="s">
        <v>1010</v>
      </c>
      <c r="I999" s="1" t="s">
        <v>2684</v>
      </c>
      <c r="J999" s="1" t="s">
        <v>2684</v>
      </c>
      <c r="K999" s="1" t="s">
        <v>2538</v>
      </c>
      <c r="L999" s="1" t="s">
        <v>1012</v>
      </c>
      <c r="M999">
        <v>12289</v>
      </c>
      <c r="N999">
        <v>86</v>
      </c>
      <c r="O999" s="1" t="str">
        <f>VLOOKUP(Sales[[#This Row],[Product ID]],Products[[#Headers],[#Data],[Product ID]:[Product Name]],2,FALSE)</f>
        <v>Menogine</v>
      </c>
      <c r="P999" s="1" t="str">
        <f>VLOOKUP(Sales[[#This Row],[Product ID]],Products[[#Headers],[#Data],[Product ID]:[Category]],3,)</f>
        <v>Antiseptics</v>
      </c>
      <c r="Q999" s="13">
        <f>VLOOKUP(Sales[[#This Row],[Product ID]],Products[[#Headers],[#Data],[Product ID]:[Unit Price]],4,FALSE)</f>
        <v>92.29</v>
      </c>
      <c r="R999" s="14">
        <f>VLOOKUP(Sales[[#This Row],[Product ID]],Products[[#Headers],[#Data]],5,FALSE)</f>
        <v>63</v>
      </c>
      <c r="S999" s="13">
        <f>Sales[[#This Row],[Quantity]]*Sales[[#This Row],[Unit Price]]</f>
        <v>7936.9400000000005</v>
      </c>
      <c r="T999" s="14">
        <f>Sales[[#This Row],[Quantity]]*Sales[[#This Row],[Unit Cost]]</f>
        <v>5418</v>
      </c>
      <c r="U999" s="13">
        <f>Sales[[#This Row],[Total Sales]]-Sales[[#This Row],[Total Cost]]</f>
        <v>2518.9400000000005</v>
      </c>
    </row>
    <row r="1000" spans="1:21" x14ac:dyDescent="0.25">
      <c r="A1000" t="s">
        <v>1008</v>
      </c>
      <c r="B1000" s="2">
        <v>44048</v>
      </c>
      <c r="C1000" s="2" t="str">
        <f t="shared" si="30"/>
        <v>Wednesday</v>
      </c>
      <c r="D1000" s="2" t="str">
        <f t="shared" si="31"/>
        <v>August</v>
      </c>
      <c r="E1000" s="3">
        <v>0.27500821490581007</v>
      </c>
      <c r="F1000" t="s">
        <v>2050</v>
      </c>
      <c r="G1000" t="s">
        <v>2262</v>
      </c>
      <c r="H1000" t="s">
        <v>1011</v>
      </c>
      <c r="I1000" s="1" t="s">
        <v>2684</v>
      </c>
      <c r="J1000" s="1" t="s">
        <v>2684</v>
      </c>
      <c r="K1000" s="1" t="s">
        <v>2538</v>
      </c>
      <c r="L1000" s="1" t="s">
        <v>1012</v>
      </c>
      <c r="M1000">
        <v>12705</v>
      </c>
      <c r="N1000">
        <v>42</v>
      </c>
      <c r="O1000" s="1" t="str">
        <f>VLOOKUP(Sales[[#This Row],[Product ID]],Products[[#Headers],[#Data],[Product ID]:[Product Name]],2,FALSE)</f>
        <v>NETGEAR AC1750 Dual Band Gigabit Smart WiFi Router</v>
      </c>
      <c r="P1000" s="1" t="str">
        <f>VLOOKUP(Sales[[#This Row],[Product ID]],Products[[#Headers],[#Data],[Product ID]:[Category]],3,)</f>
        <v>Technology</v>
      </c>
      <c r="Q1000" s="13">
        <f>VLOOKUP(Sales[[#This Row],[Product ID]],Products[[#Headers],[#Data],[Product ID]:[Unit Price]],4,FALSE)</f>
        <v>26.67</v>
      </c>
      <c r="R1000" s="14">
        <f>VLOOKUP(Sales[[#This Row],[Product ID]],Products[[#Headers],[#Data]],5,FALSE)</f>
        <v>9</v>
      </c>
      <c r="S1000" s="13">
        <f>Sales[[#This Row],[Quantity]]*Sales[[#This Row],[Unit Price]]</f>
        <v>1120.1400000000001</v>
      </c>
      <c r="T1000" s="14">
        <f>Sales[[#This Row],[Quantity]]*Sales[[#This Row],[Unit Cost]]</f>
        <v>378</v>
      </c>
      <c r="U1000" s="13">
        <f>Sales[[#This Row],[Total Sales]]-Sales[[#This Row],[Total Cost]]</f>
        <v>742.1400000000001</v>
      </c>
    </row>
    <row r="1001" spans="1:21" x14ac:dyDescent="0.25">
      <c r="A1001" t="s">
        <v>1009</v>
      </c>
      <c r="B1001" s="2">
        <v>44337</v>
      </c>
      <c r="C1001" s="2" t="str">
        <f t="shared" si="30"/>
        <v>Friday</v>
      </c>
      <c r="D1001" s="2" t="str">
        <f t="shared" si="31"/>
        <v>May</v>
      </c>
      <c r="E1001" s="3">
        <v>0.16015335985779433</v>
      </c>
      <c r="F1001" t="s">
        <v>2201</v>
      </c>
      <c r="G1001" t="s">
        <v>2413</v>
      </c>
      <c r="H1001" t="s">
        <v>1011</v>
      </c>
      <c r="I1001" s="1" t="s">
        <v>2689</v>
      </c>
      <c r="J1001" s="1" t="s">
        <v>2689</v>
      </c>
      <c r="K1001" s="1" t="s">
        <v>2538</v>
      </c>
      <c r="L1001" s="1" t="s">
        <v>1012</v>
      </c>
      <c r="M1001">
        <v>12388</v>
      </c>
      <c r="N1001">
        <v>58</v>
      </c>
      <c r="O1001" s="1" t="str">
        <f>VLOOKUP(Sales[[#This Row],[Product ID]],Products[[#Headers],[#Data],[Product ID]:[Product Name]],2,FALSE)</f>
        <v>Holmes Replacement Filter for HEPA Air Cleaner, Very Large Room, HEPA Filter</v>
      </c>
      <c r="P1001" s="1" t="str">
        <f>VLOOKUP(Sales[[#This Row],[Product ID]],Products[[#Headers],[#Data],[Product ID]:[Category]],3,)</f>
        <v>Office Supplies</v>
      </c>
      <c r="Q1001" s="13">
        <f>VLOOKUP(Sales[[#This Row],[Product ID]],Products[[#Headers],[#Data],[Product ID]:[Unit Price]],4,FALSE)</f>
        <v>58.9</v>
      </c>
      <c r="R1001" s="14">
        <f>VLOOKUP(Sales[[#This Row],[Product ID]],Products[[#Headers],[#Data]],5,FALSE)</f>
        <v>25</v>
      </c>
      <c r="S1001" s="13">
        <f>Sales[[#This Row],[Quantity]]*Sales[[#This Row],[Unit Price]]</f>
        <v>3416.2</v>
      </c>
      <c r="T1001" s="14">
        <f>Sales[[#This Row],[Quantity]]*Sales[[#This Row],[Unit Cost]]</f>
        <v>1450</v>
      </c>
      <c r="U1001" s="13">
        <f>Sales[[#This Row],[Total Sales]]-Sales[[#This Row],[Total Cost]]</f>
        <v>1966.1999999999998</v>
      </c>
    </row>
    <row r="1002" spans="1:21" x14ac:dyDescent="0.25">
      <c r="I1002" s="1"/>
      <c r="J1002" s="1"/>
      <c r="K1002" s="1"/>
      <c r="L1002" s="1"/>
      <c r="O1002" s="11"/>
      <c r="P1002" s="11"/>
      <c r="Q1002" s="13">
        <f>SUBTOTAL(109,Sales[Unit Price])</f>
        <v>55830.100000000042</v>
      </c>
      <c r="R1002" s="13">
        <f>SUBTOTAL(109,Sales[Unit Cost])</f>
        <v>40418</v>
      </c>
      <c r="S1002" s="13">
        <f>SUBTOTAL(109,Sales[Total Sales])</f>
        <v>3065376.21</v>
      </c>
      <c r="T1002" s="13">
        <f>SUBTOTAL(109,Sales[Total Cost])</f>
        <v>2219777</v>
      </c>
      <c r="U1002" s="13">
        <f>SUBTOTAL(109,Sales[Total Profit])</f>
        <v>845599.20999999857</v>
      </c>
    </row>
    <row r="1003" spans="1:21" x14ac:dyDescent="0.25">
      <c r="B1003"/>
      <c r="C1003"/>
      <c r="D1003"/>
      <c r="E1003"/>
    </row>
    <row r="1004" spans="1:21" x14ac:dyDescent="0.25">
      <c r="B1004"/>
      <c r="C1004"/>
      <c r="D1004"/>
      <c r="E1004"/>
    </row>
    <row r="1005" spans="1:21" x14ac:dyDescent="0.25">
      <c r="B1005"/>
      <c r="C1005"/>
      <c r="D1005"/>
      <c r="E1005"/>
    </row>
    <row r="1006" spans="1:21" x14ac:dyDescent="0.25">
      <c r="B1006"/>
      <c r="C1006"/>
      <c r="D1006"/>
      <c r="E1006"/>
    </row>
    <row r="1007" spans="1:21" x14ac:dyDescent="0.25">
      <c r="B1007"/>
      <c r="C1007"/>
      <c r="D1007"/>
      <c r="E1007"/>
    </row>
    <row r="1008" spans="1:21" x14ac:dyDescent="0.25">
      <c r="B1008"/>
      <c r="C1008"/>
      <c r="D1008"/>
      <c r="E1008"/>
    </row>
    <row r="1009" spans="17:19" customFormat="1" x14ac:dyDescent="0.25">
      <c r="Q1009" s="12"/>
      <c r="S1009" s="12"/>
    </row>
    <row r="1010" spans="17:19" customFormat="1" x14ac:dyDescent="0.25">
      <c r="Q1010" s="12"/>
      <c r="S1010" s="12"/>
    </row>
    <row r="1011" spans="17:19" customFormat="1" x14ac:dyDescent="0.25">
      <c r="Q1011" s="12"/>
      <c r="S1011" s="12"/>
    </row>
    <row r="1012" spans="17:19" customFormat="1" x14ac:dyDescent="0.25">
      <c r="Q1012" s="12"/>
      <c r="S1012" s="12"/>
    </row>
    <row r="1013" spans="17:19" customFormat="1" x14ac:dyDescent="0.25">
      <c r="Q1013" s="12"/>
      <c r="S1013" s="12"/>
    </row>
    <row r="1014" spans="17:19" customFormat="1" x14ac:dyDescent="0.25">
      <c r="Q1014" s="12"/>
      <c r="S1014" s="12"/>
    </row>
    <row r="1015" spans="17:19" customFormat="1" x14ac:dyDescent="0.25">
      <c r="Q1015" s="12"/>
      <c r="S1015" s="12"/>
    </row>
    <row r="1016" spans="17:19" customFormat="1" x14ac:dyDescent="0.25">
      <c r="Q1016" s="12"/>
      <c r="S1016" s="12"/>
    </row>
    <row r="1017" spans="17:19" customFormat="1" x14ac:dyDescent="0.25">
      <c r="Q1017" s="12"/>
      <c r="S1017" s="12"/>
    </row>
    <row r="1018" spans="17:19" customFormat="1" x14ac:dyDescent="0.25">
      <c r="Q1018" s="12"/>
      <c r="S1018" s="12"/>
    </row>
    <row r="1019" spans="17:19" customFormat="1" x14ac:dyDescent="0.25">
      <c r="Q1019" s="12"/>
      <c r="S1019" s="12"/>
    </row>
    <row r="1020" spans="17:19" customFormat="1" x14ac:dyDescent="0.25">
      <c r="Q1020" s="12"/>
      <c r="S1020" s="12"/>
    </row>
    <row r="1021" spans="17:19" customFormat="1" x14ac:dyDescent="0.25">
      <c r="Q1021" s="12"/>
      <c r="S1021" s="12"/>
    </row>
    <row r="1022" spans="17:19" customFormat="1" x14ac:dyDescent="0.25">
      <c r="Q1022" s="12"/>
      <c r="S1022" s="12"/>
    </row>
    <row r="1023" spans="17:19" customFormat="1" x14ac:dyDescent="0.25">
      <c r="Q1023" s="12"/>
      <c r="S1023" s="12"/>
    </row>
    <row r="1024" spans="17:19" customFormat="1" x14ac:dyDescent="0.25">
      <c r="Q1024" s="12"/>
      <c r="S1024" s="1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173D-906B-4BDB-9484-041EEFCD5439}">
  <dimension ref="A1:E2091"/>
  <sheetViews>
    <sheetView topLeftCell="A974" workbookViewId="0">
      <selection activeCell="B2" sqref="B2"/>
    </sheetView>
  </sheetViews>
  <sheetFormatPr defaultRowHeight="15" x14ac:dyDescent="0.25"/>
  <cols>
    <col min="1" max="1" width="12.28515625" customWidth="1"/>
    <col min="2" max="2" width="21.7109375" customWidth="1"/>
    <col min="3" max="3" width="17.7109375" customWidth="1"/>
    <col min="4" max="4" width="11.85546875" customWidth="1"/>
    <col min="5" max="5" width="11.28515625" customWidth="1"/>
  </cols>
  <sheetData>
    <row r="1" spans="1:5" x14ac:dyDescent="0.25">
      <c r="A1" t="s">
        <v>1</v>
      </c>
      <c r="B1" t="s">
        <v>2231</v>
      </c>
      <c r="C1" t="s">
        <v>2232</v>
      </c>
      <c r="D1" t="s">
        <v>3</v>
      </c>
      <c r="E1" t="s">
        <v>6</v>
      </c>
    </row>
    <row r="2" spans="1:5" x14ac:dyDescent="0.25">
      <c r="A2">
        <v>12134</v>
      </c>
      <c r="B2" t="s">
        <v>1015</v>
      </c>
      <c r="C2" t="s">
        <v>1016</v>
      </c>
      <c r="D2">
        <v>74.69</v>
      </c>
      <c r="E2">
        <v>55</v>
      </c>
    </row>
    <row r="3" spans="1:5" x14ac:dyDescent="0.25">
      <c r="A3">
        <v>12135</v>
      </c>
      <c r="B3" t="s">
        <v>1017</v>
      </c>
      <c r="C3" t="s">
        <v>1018</v>
      </c>
      <c r="D3">
        <v>15.28</v>
      </c>
      <c r="E3">
        <v>12</v>
      </c>
    </row>
    <row r="4" spans="1:5" x14ac:dyDescent="0.25">
      <c r="A4">
        <v>12136</v>
      </c>
      <c r="B4" t="s">
        <v>1019</v>
      </c>
      <c r="C4" t="s">
        <v>1020</v>
      </c>
      <c r="D4">
        <v>46.33</v>
      </c>
      <c r="E4">
        <v>22</v>
      </c>
    </row>
    <row r="5" spans="1:5" x14ac:dyDescent="0.25">
      <c r="A5">
        <v>12137</v>
      </c>
      <c r="B5" t="s">
        <v>1021</v>
      </c>
      <c r="C5" t="s">
        <v>1022</v>
      </c>
      <c r="D5">
        <v>58.22</v>
      </c>
      <c r="E5">
        <v>26</v>
      </c>
    </row>
    <row r="6" spans="1:5" x14ac:dyDescent="0.25">
      <c r="A6">
        <v>12138</v>
      </c>
      <c r="B6" t="s">
        <v>1023</v>
      </c>
      <c r="C6" t="s">
        <v>1022</v>
      </c>
      <c r="D6">
        <v>86.31</v>
      </c>
      <c r="E6">
        <v>74</v>
      </c>
    </row>
    <row r="7" spans="1:5" x14ac:dyDescent="0.25">
      <c r="A7">
        <v>12139</v>
      </c>
      <c r="B7" t="s">
        <v>1024</v>
      </c>
      <c r="C7" t="s">
        <v>1016</v>
      </c>
      <c r="D7">
        <v>85.39</v>
      </c>
      <c r="E7">
        <v>69</v>
      </c>
    </row>
    <row r="8" spans="1:5" x14ac:dyDescent="0.25">
      <c r="A8">
        <v>12140</v>
      </c>
      <c r="B8" t="s">
        <v>1025</v>
      </c>
      <c r="C8" t="s">
        <v>1026</v>
      </c>
      <c r="D8">
        <v>68.84</v>
      </c>
      <c r="E8">
        <v>53</v>
      </c>
    </row>
    <row r="9" spans="1:5" x14ac:dyDescent="0.25">
      <c r="A9">
        <v>12141</v>
      </c>
      <c r="B9" t="s">
        <v>1027</v>
      </c>
      <c r="C9" t="s">
        <v>1018</v>
      </c>
      <c r="D9">
        <v>73.56</v>
      </c>
      <c r="E9">
        <v>51</v>
      </c>
    </row>
    <row r="10" spans="1:5" x14ac:dyDescent="0.25">
      <c r="A10">
        <v>12142</v>
      </c>
      <c r="B10" t="s">
        <v>1028</v>
      </c>
      <c r="C10" t="s">
        <v>1020</v>
      </c>
      <c r="D10">
        <v>36.26</v>
      </c>
      <c r="E10">
        <v>31</v>
      </c>
    </row>
    <row r="11" spans="1:5" x14ac:dyDescent="0.25">
      <c r="A11">
        <v>12143</v>
      </c>
      <c r="B11" t="s">
        <v>1029</v>
      </c>
      <c r="C11" t="s">
        <v>1018</v>
      </c>
      <c r="D11">
        <v>54.84</v>
      </c>
      <c r="E11">
        <v>42</v>
      </c>
    </row>
    <row r="12" spans="1:5" x14ac:dyDescent="0.25">
      <c r="A12">
        <v>12144</v>
      </c>
      <c r="B12" t="s">
        <v>1030</v>
      </c>
      <c r="C12" t="s">
        <v>1031</v>
      </c>
      <c r="D12">
        <v>14.48</v>
      </c>
      <c r="E12">
        <v>9</v>
      </c>
    </row>
    <row r="13" spans="1:5" x14ac:dyDescent="0.25">
      <c r="A13">
        <v>12145</v>
      </c>
      <c r="B13" t="s">
        <v>1032</v>
      </c>
      <c r="C13" t="s">
        <v>1031</v>
      </c>
      <c r="D13">
        <v>25.51</v>
      </c>
      <c r="E13">
        <v>6</v>
      </c>
    </row>
    <row r="14" spans="1:5" x14ac:dyDescent="0.25">
      <c r="A14">
        <v>12146</v>
      </c>
      <c r="B14" t="s">
        <v>1033</v>
      </c>
      <c r="C14" t="s">
        <v>1022</v>
      </c>
      <c r="D14">
        <v>46.95</v>
      </c>
      <c r="E14">
        <v>21</v>
      </c>
    </row>
    <row r="15" spans="1:5" x14ac:dyDescent="0.25">
      <c r="A15">
        <v>12147</v>
      </c>
      <c r="B15" t="s">
        <v>1034</v>
      </c>
      <c r="C15" t="s">
        <v>1031</v>
      </c>
      <c r="D15">
        <v>43.19</v>
      </c>
      <c r="E15">
        <v>23</v>
      </c>
    </row>
    <row r="16" spans="1:5" x14ac:dyDescent="0.25">
      <c r="A16">
        <v>12148</v>
      </c>
      <c r="B16" t="s">
        <v>1035</v>
      </c>
      <c r="C16" t="s">
        <v>1020</v>
      </c>
      <c r="D16">
        <v>71.38</v>
      </c>
      <c r="E16">
        <v>61</v>
      </c>
    </row>
    <row r="17" spans="1:5" x14ac:dyDescent="0.25">
      <c r="A17">
        <v>12149</v>
      </c>
      <c r="B17" t="s">
        <v>1036</v>
      </c>
      <c r="C17" t="s">
        <v>1031</v>
      </c>
      <c r="D17">
        <v>93.72</v>
      </c>
      <c r="E17">
        <v>79</v>
      </c>
    </row>
    <row r="18" spans="1:5" x14ac:dyDescent="0.25">
      <c r="A18">
        <v>12150</v>
      </c>
      <c r="B18" t="s">
        <v>1037</v>
      </c>
      <c r="C18" t="s">
        <v>1022</v>
      </c>
      <c r="D18">
        <v>68.930000000000007</v>
      </c>
      <c r="E18">
        <v>50</v>
      </c>
    </row>
    <row r="19" spans="1:5" x14ac:dyDescent="0.25">
      <c r="A19">
        <v>12151</v>
      </c>
      <c r="B19" t="s">
        <v>1038</v>
      </c>
      <c r="C19" t="s">
        <v>1016</v>
      </c>
      <c r="D19">
        <v>72.61</v>
      </c>
      <c r="E19">
        <v>67</v>
      </c>
    </row>
    <row r="20" spans="1:5" x14ac:dyDescent="0.25">
      <c r="A20">
        <v>12152</v>
      </c>
      <c r="B20" t="s">
        <v>1039</v>
      </c>
      <c r="C20" t="s">
        <v>1026</v>
      </c>
      <c r="D20">
        <v>54.67</v>
      </c>
      <c r="E20">
        <v>35</v>
      </c>
    </row>
    <row r="21" spans="1:5" x14ac:dyDescent="0.25">
      <c r="A21">
        <v>12153</v>
      </c>
      <c r="B21" t="s">
        <v>1040</v>
      </c>
      <c r="C21" t="s">
        <v>1018</v>
      </c>
      <c r="D21">
        <v>40.299999999999997</v>
      </c>
      <c r="E21">
        <v>32</v>
      </c>
    </row>
    <row r="22" spans="1:5" x14ac:dyDescent="0.25">
      <c r="A22">
        <v>12154</v>
      </c>
      <c r="B22" t="s">
        <v>1041</v>
      </c>
      <c r="C22" t="s">
        <v>1020</v>
      </c>
      <c r="D22">
        <v>86.04</v>
      </c>
      <c r="E22">
        <v>80</v>
      </c>
    </row>
    <row r="23" spans="1:5" x14ac:dyDescent="0.25">
      <c r="A23">
        <v>12155</v>
      </c>
      <c r="B23" t="s">
        <v>1042</v>
      </c>
      <c r="C23" t="s">
        <v>1031</v>
      </c>
      <c r="D23">
        <v>87.98</v>
      </c>
      <c r="E23">
        <v>74</v>
      </c>
    </row>
    <row r="24" spans="1:5" x14ac:dyDescent="0.25">
      <c r="A24">
        <v>12156</v>
      </c>
      <c r="B24" t="s">
        <v>1043</v>
      </c>
      <c r="C24" t="s">
        <v>1031</v>
      </c>
      <c r="D24">
        <v>33.200000000000003</v>
      </c>
      <c r="E24">
        <v>27</v>
      </c>
    </row>
    <row r="25" spans="1:5" x14ac:dyDescent="0.25">
      <c r="A25">
        <v>12157</v>
      </c>
      <c r="B25" t="s">
        <v>1044</v>
      </c>
      <c r="C25" t="s">
        <v>1022</v>
      </c>
      <c r="D25">
        <v>34.56</v>
      </c>
      <c r="E25">
        <v>21</v>
      </c>
    </row>
    <row r="26" spans="1:5" x14ac:dyDescent="0.25">
      <c r="A26">
        <v>12158</v>
      </c>
      <c r="B26" t="s">
        <v>1045</v>
      </c>
      <c r="C26" t="s">
        <v>1020</v>
      </c>
      <c r="D26">
        <v>88.63</v>
      </c>
      <c r="E26">
        <v>66</v>
      </c>
    </row>
    <row r="27" spans="1:5" x14ac:dyDescent="0.25">
      <c r="A27">
        <v>12159</v>
      </c>
      <c r="B27" t="s">
        <v>1046</v>
      </c>
      <c r="C27" t="s">
        <v>1031</v>
      </c>
      <c r="D27">
        <v>52.59</v>
      </c>
      <c r="E27">
        <v>35</v>
      </c>
    </row>
    <row r="28" spans="1:5" x14ac:dyDescent="0.25">
      <c r="A28">
        <v>12160</v>
      </c>
      <c r="B28" t="s">
        <v>1047</v>
      </c>
      <c r="C28" t="s">
        <v>1022</v>
      </c>
      <c r="D28">
        <v>33.520000000000003</v>
      </c>
      <c r="E28">
        <v>27</v>
      </c>
    </row>
    <row r="29" spans="1:5" x14ac:dyDescent="0.25">
      <c r="A29">
        <v>12161</v>
      </c>
      <c r="B29" t="s">
        <v>1048</v>
      </c>
      <c r="C29" t="s">
        <v>1020</v>
      </c>
      <c r="D29">
        <v>87.67</v>
      </c>
      <c r="E29">
        <v>50</v>
      </c>
    </row>
    <row r="30" spans="1:5" x14ac:dyDescent="0.25">
      <c r="A30">
        <v>12162</v>
      </c>
      <c r="B30" t="s">
        <v>1049</v>
      </c>
      <c r="C30" t="s">
        <v>1026</v>
      </c>
      <c r="D30">
        <v>88.36</v>
      </c>
      <c r="E30">
        <v>75</v>
      </c>
    </row>
    <row r="31" spans="1:5" x14ac:dyDescent="0.25">
      <c r="A31">
        <v>12163</v>
      </c>
      <c r="B31" t="s">
        <v>1050</v>
      </c>
      <c r="C31" t="s">
        <v>1026</v>
      </c>
      <c r="D31">
        <v>24.89</v>
      </c>
      <c r="E31">
        <v>17</v>
      </c>
    </row>
    <row r="32" spans="1:5" x14ac:dyDescent="0.25">
      <c r="A32">
        <v>12164</v>
      </c>
      <c r="B32" t="s">
        <v>1051</v>
      </c>
      <c r="C32" t="s">
        <v>1016</v>
      </c>
      <c r="D32">
        <v>94.13</v>
      </c>
      <c r="E32">
        <v>52</v>
      </c>
    </row>
    <row r="33" spans="1:5" x14ac:dyDescent="0.25">
      <c r="A33">
        <v>12165</v>
      </c>
      <c r="B33" t="s">
        <v>1052</v>
      </c>
      <c r="C33" t="s">
        <v>1026</v>
      </c>
      <c r="D33">
        <v>78.069999999999993</v>
      </c>
      <c r="E33">
        <v>65</v>
      </c>
    </row>
    <row r="34" spans="1:5" x14ac:dyDescent="0.25">
      <c r="A34">
        <v>12166</v>
      </c>
      <c r="B34" t="s">
        <v>1053</v>
      </c>
      <c r="C34" t="s">
        <v>1026</v>
      </c>
      <c r="D34">
        <v>83.78</v>
      </c>
      <c r="E34">
        <v>68</v>
      </c>
    </row>
    <row r="35" spans="1:5" x14ac:dyDescent="0.25">
      <c r="A35">
        <v>12167</v>
      </c>
      <c r="B35" t="s">
        <v>1054</v>
      </c>
      <c r="C35" t="s">
        <v>1022</v>
      </c>
      <c r="D35">
        <v>96.58</v>
      </c>
      <c r="E35">
        <v>62</v>
      </c>
    </row>
    <row r="36" spans="1:5" x14ac:dyDescent="0.25">
      <c r="A36">
        <v>12168</v>
      </c>
      <c r="B36" t="s">
        <v>1055</v>
      </c>
      <c r="C36" t="s">
        <v>1018</v>
      </c>
      <c r="D36">
        <v>99.42</v>
      </c>
      <c r="E36">
        <v>87</v>
      </c>
    </row>
    <row r="37" spans="1:5" x14ac:dyDescent="0.25">
      <c r="A37">
        <v>12169</v>
      </c>
      <c r="B37" t="s">
        <v>1056</v>
      </c>
      <c r="C37" t="s">
        <v>1018</v>
      </c>
      <c r="D37">
        <v>68.12</v>
      </c>
      <c r="E37">
        <v>62</v>
      </c>
    </row>
    <row r="38" spans="1:5" x14ac:dyDescent="0.25">
      <c r="A38">
        <v>12170</v>
      </c>
      <c r="B38" t="s">
        <v>1057</v>
      </c>
      <c r="C38" t="s">
        <v>1026</v>
      </c>
      <c r="D38">
        <v>62.62</v>
      </c>
      <c r="E38">
        <v>55</v>
      </c>
    </row>
    <row r="39" spans="1:5" x14ac:dyDescent="0.25">
      <c r="A39">
        <v>12171</v>
      </c>
      <c r="B39" t="s">
        <v>1058</v>
      </c>
      <c r="C39" t="s">
        <v>1020</v>
      </c>
      <c r="D39">
        <v>60.88</v>
      </c>
      <c r="E39">
        <v>55</v>
      </c>
    </row>
    <row r="40" spans="1:5" x14ac:dyDescent="0.25">
      <c r="A40">
        <v>12172</v>
      </c>
      <c r="B40" t="s">
        <v>1059</v>
      </c>
      <c r="C40" t="s">
        <v>1018</v>
      </c>
      <c r="D40">
        <v>54.92</v>
      </c>
      <c r="E40">
        <v>24</v>
      </c>
    </row>
    <row r="41" spans="1:5" x14ac:dyDescent="0.25">
      <c r="A41">
        <v>12173</v>
      </c>
      <c r="B41" t="s">
        <v>1060</v>
      </c>
      <c r="C41" t="s">
        <v>1026</v>
      </c>
      <c r="D41">
        <v>30.12</v>
      </c>
      <c r="E41">
        <v>20</v>
      </c>
    </row>
    <row r="42" spans="1:5" x14ac:dyDescent="0.25">
      <c r="A42">
        <v>12174</v>
      </c>
      <c r="B42" t="s">
        <v>1061</v>
      </c>
      <c r="C42" t="s">
        <v>1026</v>
      </c>
      <c r="D42">
        <v>86.72</v>
      </c>
      <c r="E42">
        <v>78</v>
      </c>
    </row>
    <row r="43" spans="1:5" x14ac:dyDescent="0.25">
      <c r="A43">
        <v>12175</v>
      </c>
      <c r="B43" t="s">
        <v>1062</v>
      </c>
      <c r="C43" t="s">
        <v>1022</v>
      </c>
      <c r="D43">
        <v>56.11</v>
      </c>
      <c r="E43">
        <v>35</v>
      </c>
    </row>
    <row r="44" spans="1:5" x14ac:dyDescent="0.25">
      <c r="A44">
        <v>12176</v>
      </c>
      <c r="B44" t="s">
        <v>1063</v>
      </c>
      <c r="C44" t="s">
        <v>1020</v>
      </c>
      <c r="D44">
        <v>69.12</v>
      </c>
      <c r="E44">
        <v>56</v>
      </c>
    </row>
    <row r="45" spans="1:5" x14ac:dyDescent="0.25">
      <c r="A45">
        <v>12177</v>
      </c>
      <c r="B45" t="s">
        <v>1064</v>
      </c>
      <c r="C45" t="s">
        <v>1026</v>
      </c>
      <c r="D45">
        <v>98.7</v>
      </c>
      <c r="E45">
        <v>57</v>
      </c>
    </row>
    <row r="46" spans="1:5" x14ac:dyDescent="0.25">
      <c r="A46">
        <v>12178</v>
      </c>
      <c r="B46" t="s">
        <v>1065</v>
      </c>
      <c r="C46" t="s">
        <v>1022</v>
      </c>
      <c r="D46">
        <v>15.37</v>
      </c>
      <c r="E46">
        <v>9</v>
      </c>
    </row>
    <row r="47" spans="1:5" x14ac:dyDescent="0.25">
      <c r="A47">
        <v>12179</v>
      </c>
      <c r="B47" t="s">
        <v>1066</v>
      </c>
      <c r="C47" t="s">
        <v>1031</v>
      </c>
      <c r="D47">
        <v>93.96</v>
      </c>
      <c r="E47">
        <v>67</v>
      </c>
    </row>
    <row r="48" spans="1:5" x14ac:dyDescent="0.25">
      <c r="A48">
        <v>12180</v>
      </c>
      <c r="B48" t="s">
        <v>1067</v>
      </c>
      <c r="C48" t="s">
        <v>1031</v>
      </c>
      <c r="D48">
        <v>56.69</v>
      </c>
      <c r="E48">
        <v>48</v>
      </c>
    </row>
    <row r="49" spans="1:5" x14ac:dyDescent="0.25">
      <c r="A49">
        <v>12181</v>
      </c>
      <c r="B49" t="s">
        <v>1068</v>
      </c>
      <c r="C49" t="s">
        <v>1016</v>
      </c>
      <c r="D49">
        <v>20.010000000000002</v>
      </c>
      <c r="E49">
        <v>9</v>
      </c>
    </row>
    <row r="50" spans="1:5" x14ac:dyDescent="0.25">
      <c r="A50">
        <v>12182</v>
      </c>
      <c r="B50" t="s">
        <v>1069</v>
      </c>
      <c r="C50" t="s">
        <v>1018</v>
      </c>
      <c r="D50">
        <v>18.93</v>
      </c>
      <c r="E50">
        <v>10</v>
      </c>
    </row>
    <row r="51" spans="1:5" x14ac:dyDescent="0.25">
      <c r="A51">
        <v>12183</v>
      </c>
      <c r="B51" t="s">
        <v>1070</v>
      </c>
      <c r="C51" t="s">
        <v>1022</v>
      </c>
      <c r="D51">
        <v>82.63</v>
      </c>
      <c r="E51">
        <v>76</v>
      </c>
    </row>
    <row r="52" spans="1:5" x14ac:dyDescent="0.25">
      <c r="A52">
        <v>12184</v>
      </c>
      <c r="B52" t="s">
        <v>1071</v>
      </c>
      <c r="C52" t="s">
        <v>1016</v>
      </c>
      <c r="D52">
        <v>91.4</v>
      </c>
      <c r="E52">
        <v>81</v>
      </c>
    </row>
    <row r="53" spans="1:5" x14ac:dyDescent="0.25">
      <c r="A53">
        <v>12185</v>
      </c>
      <c r="B53" t="s">
        <v>1072</v>
      </c>
      <c r="C53" t="s">
        <v>1026</v>
      </c>
      <c r="D53">
        <v>44.59</v>
      </c>
      <c r="E53">
        <v>37</v>
      </c>
    </row>
    <row r="54" spans="1:5" x14ac:dyDescent="0.25">
      <c r="A54">
        <v>12186</v>
      </c>
      <c r="B54" t="s">
        <v>1073</v>
      </c>
      <c r="C54" t="s">
        <v>1016</v>
      </c>
      <c r="D54">
        <v>17.87</v>
      </c>
      <c r="E54">
        <v>9</v>
      </c>
    </row>
    <row r="55" spans="1:5" x14ac:dyDescent="0.25">
      <c r="A55">
        <v>12187</v>
      </c>
      <c r="B55" t="s">
        <v>1074</v>
      </c>
      <c r="C55" t="s">
        <v>1018</v>
      </c>
      <c r="D55">
        <v>15.43</v>
      </c>
      <c r="E55">
        <v>14</v>
      </c>
    </row>
    <row r="56" spans="1:5" x14ac:dyDescent="0.25">
      <c r="A56">
        <v>12188</v>
      </c>
      <c r="B56" t="s">
        <v>1075</v>
      </c>
      <c r="C56" t="s">
        <v>1020</v>
      </c>
      <c r="D56">
        <v>16.16</v>
      </c>
      <c r="E56">
        <v>9</v>
      </c>
    </row>
    <row r="57" spans="1:5" x14ac:dyDescent="0.25">
      <c r="A57">
        <v>12189</v>
      </c>
      <c r="B57" t="s">
        <v>1076</v>
      </c>
      <c r="C57" t="s">
        <v>1016</v>
      </c>
      <c r="D57">
        <v>85.98</v>
      </c>
      <c r="E57">
        <v>55</v>
      </c>
    </row>
    <row r="58" spans="1:5" x14ac:dyDescent="0.25">
      <c r="A58">
        <v>12190</v>
      </c>
      <c r="B58" t="s">
        <v>1077</v>
      </c>
      <c r="C58" t="s">
        <v>1016</v>
      </c>
      <c r="D58">
        <v>44.34</v>
      </c>
      <c r="E58">
        <v>33</v>
      </c>
    </row>
    <row r="59" spans="1:5" x14ac:dyDescent="0.25">
      <c r="A59">
        <v>12191</v>
      </c>
      <c r="B59" t="s">
        <v>1078</v>
      </c>
      <c r="C59" t="s">
        <v>1026</v>
      </c>
      <c r="D59">
        <v>89.6</v>
      </c>
      <c r="E59">
        <v>68</v>
      </c>
    </row>
    <row r="60" spans="1:5" x14ac:dyDescent="0.25">
      <c r="A60">
        <v>12192</v>
      </c>
      <c r="B60" t="s">
        <v>1079</v>
      </c>
      <c r="C60" t="s">
        <v>1022</v>
      </c>
      <c r="D60">
        <v>72.349999999999994</v>
      </c>
      <c r="E60">
        <v>55</v>
      </c>
    </row>
    <row r="61" spans="1:5" x14ac:dyDescent="0.25">
      <c r="A61">
        <v>12193</v>
      </c>
      <c r="B61" t="s">
        <v>1080</v>
      </c>
      <c r="C61" t="s">
        <v>1016</v>
      </c>
      <c r="D61">
        <v>30.61</v>
      </c>
      <c r="E61">
        <v>21</v>
      </c>
    </row>
    <row r="62" spans="1:5" x14ac:dyDescent="0.25">
      <c r="A62">
        <v>12194</v>
      </c>
      <c r="B62" t="s">
        <v>1081</v>
      </c>
      <c r="C62" t="s">
        <v>1022</v>
      </c>
      <c r="D62">
        <v>24.74</v>
      </c>
      <c r="E62">
        <v>9</v>
      </c>
    </row>
    <row r="63" spans="1:5" x14ac:dyDescent="0.25">
      <c r="A63">
        <v>12195</v>
      </c>
      <c r="B63" t="s">
        <v>1082</v>
      </c>
      <c r="C63" t="s">
        <v>1026</v>
      </c>
      <c r="D63">
        <v>55.73</v>
      </c>
      <c r="E63">
        <v>28</v>
      </c>
    </row>
    <row r="64" spans="1:5" x14ac:dyDescent="0.25">
      <c r="A64">
        <v>12196</v>
      </c>
      <c r="B64" t="s">
        <v>1083</v>
      </c>
      <c r="C64" t="s">
        <v>1018</v>
      </c>
      <c r="D64">
        <v>55.07</v>
      </c>
      <c r="E64">
        <v>47</v>
      </c>
    </row>
    <row r="65" spans="1:5" x14ac:dyDescent="0.25">
      <c r="A65">
        <v>12197</v>
      </c>
      <c r="B65" t="s">
        <v>1084</v>
      </c>
      <c r="C65" t="s">
        <v>1022</v>
      </c>
      <c r="D65">
        <v>15.81</v>
      </c>
      <c r="E65">
        <v>6</v>
      </c>
    </row>
    <row r="66" spans="1:5" x14ac:dyDescent="0.25">
      <c r="A66">
        <v>12198</v>
      </c>
      <c r="B66" t="s">
        <v>1085</v>
      </c>
      <c r="C66" t="s">
        <v>1016</v>
      </c>
      <c r="D66">
        <v>75.739999999999995</v>
      </c>
      <c r="E66">
        <v>67</v>
      </c>
    </row>
    <row r="67" spans="1:5" x14ac:dyDescent="0.25">
      <c r="A67">
        <v>12199</v>
      </c>
      <c r="B67" t="s">
        <v>1086</v>
      </c>
      <c r="C67" t="s">
        <v>1018</v>
      </c>
      <c r="D67">
        <v>15.87</v>
      </c>
      <c r="E67">
        <v>13</v>
      </c>
    </row>
    <row r="68" spans="1:5" x14ac:dyDescent="0.25">
      <c r="A68">
        <v>12200</v>
      </c>
      <c r="B68" t="s">
        <v>1087</v>
      </c>
      <c r="C68" t="s">
        <v>1031</v>
      </c>
      <c r="D68">
        <v>33.47</v>
      </c>
      <c r="E68">
        <v>24</v>
      </c>
    </row>
    <row r="69" spans="1:5" x14ac:dyDescent="0.25">
      <c r="A69">
        <v>12201</v>
      </c>
      <c r="B69" t="s">
        <v>1088</v>
      </c>
      <c r="C69" t="s">
        <v>1016</v>
      </c>
      <c r="D69">
        <v>97.61</v>
      </c>
      <c r="E69">
        <v>90</v>
      </c>
    </row>
    <row r="70" spans="1:5" x14ac:dyDescent="0.25">
      <c r="A70">
        <v>12202</v>
      </c>
      <c r="B70" t="s">
        <v>1089</v>
      </c>
      <c r="C70" t="s">
        <v>1022</v>
      </c>
      <c r="D70">
        <v>78.77</v>
      </c>
      <c r="E70">
        <v>59</v>
      </c>
    </row>
    <row r="71" spans="1:5" x14ac:dyDescent="0.25">
      <c r="A71">
        <v>12203</v>
      </c>
      <c r="B71" t="s">
        <v>1090</v>
      </c>
      <c r="C71" t="s">
        <v>1022</v>
      </c>
      <c r="D71">
        <v>18.329999999999998</v>
      </c>
      <c r="E71">
        <v>18</v>
      </c>
    </row>
    <row r="72" spans="1:5" x14ac:dyDescent="0.25">
      <c r="A72">
        <v>12204</v>
      </c>
      <c r="B72" t="s">
        <v>1091</v>
      </c>
      <c r="C72" t="s">
        <v>1016</v>
      </c>
      <c r="D72">
        <v>89.48</v>
      </c>
      <c r="E72">
        <v>51</v>
      </c>
    </row>
    <row r="73" spans="1:5" x14ac:dyDescent="0.25">
      <c r="A73">
        <v>12205</v>
      </c>
      <c r="B73" t="s">
        <v>1092</v>
      </c>
      <c r="C73" t="s">
        <v>1022</v>
      </c>
      <c r="D73">
        <v>62.12</v>
      </c>
      <c r="E73">
        <v>55</v>
      </c>
    </row>
    <row r="74" spans="1:5" x14ac:dyDescent="0.25">
      <c r="A74">
        <v>12206</v>
      </c>
      <c r="B74" t="s">
        <v>1093</v>
      </c>
      <c r="C74" t="s">
        <v>1016</v>
      </c>
      <c r="D74">
        <v>48.52</v>
      </c>
      <c r="E74">
        <v>27</v>
      </c>
    </row>
    <row r="75" spans="1:5" x14ac:dyDescent="0.25">
      <c r="A75">
        <v>12207</v>
      </c>
      <c r="B75" t="s">
        <v>1094</v>
      </c>
      <c r="C75" t="s">
        <v>1016</v>
      </c>
      <c r="D75">
        <v>75.91</v>
      </c>
      <c r="E75">
        <v>63</v>
      </c>
    </row>
    <row r="76" spans="1:5" x14ac:dyDescent="0.25">
      <c r="A76">
        <v>12208</v>
      </c>
      <c r="B76" t="s">
        <v>1095</v>
      </c>
      <c r="C76" t="s">
        <v>1026</v>
      </c>
      <c r="D76">
        <v>74.67</v>
      </c>
      <c r="E76">
        <v>65</v>
      </c>
    </row>
    <row r="77" spans="1:5" x14ac:dyDescent="0.25">
      <c r="A77">
        <v>12209</v>
      </c>
      <c r="B77" t="s">
        <v>1096</v>
      </c>
      <c r="C77" t="s">
        <v>1020</v>
      </c>
      <c r="D77">
        <v>41.65</v>
      </c>
      <c r="E77">
        <v>27</v>
      </c>
    </row>
    <row r="78" spans="1:5" x14ac:dyDescent="0.25">
      <c r="A78">
        <v>12210</v>
      </c>
      <c r="B78" t="s">
        <v>1097</v>
      </c>
      <c r="C78" t="s">
        <v>1031</v>
      </c>
      <c r="D78">
        <v>49.04</v>
      </c>
      <c r="E78">
        <v>41</v>
      </c>
    </row>
    <row r="79" spans="1:5" x14ac:dyDescent="0.25">
      <c r="A79">
        <v>12211</v>
      </c>
      <c r="B79" t="s">
        <v>1098</v>
      </c>
      <c r="C79" t="s">
        <v>1020</v>
      </c>
      <c r="D79">
        <v>20.010000000000002</v>
      </c>
      <c r="E79">
        <v>8</v>
      </c>
    </row>
    <row r="80" spans="1:5" x14ac:dyDescent="0.25">
      <c r="A80">
        <v>12212</v>
      </c>
      <c r="B80" t="s">
        <v>1099</v>
      </c>
      <c r="C80" t="s">
        <v>1016</v>
      </c>
      <c r="D80">
        <v>78.31</v>
      </c>
      <c r="E80">
        <v>53</v>
      </c>
    </row>
    <row r="81" spans="1:5" x14ac:dyDescent="0.25">
      <c r="A81">
        <v>12213</v>
      </c>
      <c r="B81" t="s">
        <v>1100</v>
      </c>
      <c r="C81" t="s">
        <v>1018</v>
      </c>
      <c r="D81">
        <v>20.38</v>
      </c>
      <c r="E81">
        <v>6</v>
      </c>
    </row>
    <row r="82" spans="1:5" x14ac:dyDescent="0.25">
      <c r="A82">
        <v>12214</v>
      </c>
      <c r="B82" t="s">
        <v>1101</v>
      </c>
      <c r="C82" t="s">
        <v>1018</v>
      </c>
      <c r="D82">
        <v>99.19</v>
      </c>
      <c r="E82">
        <v>53</v>
      </c>
    </row>
    <row r="83" spans="1:5" x14ac:dyDescent="0.25">
      <c r="A83">
        <v>12215</v>
      </c>
      <c r="B83" t="s">
        <v>1102</v>
      </c>
      <c r="C83" t="s">
        <v>1022</v>
      </c>
      <c r="D83">
        <v>96.68</v>
      </c>
      <c r="E83">
        <v>53</v>
      </c>
    </row>
    <row r="84" spans="1:5" x14ac:dyDescent="0.25">
      <c r="A84">
        <v>12216</v>
      </c>
      <c r="B84" t="s">
        <v>1103</v>
      </c>
      <c r="C84" t="s">
        <v>1020</v>
      </c>
      <c r="D84">
        <v>19.25</v>
      </c>
      <c r="E84">
        <v>9</v>
      </c>
    </row>
    <row r="85" spans="1:5" x14ac:dyDescent="0.25">
      <c r="A85">
        <v>12217</v>
      </c>
      <c r="B85" t="s">
        <v>1104</v>
      </c>
      <c r="C85" t="s">
        <v>1022</v>
      </c>
      <c r="D85">
        <v>80.36</v>
      </c>
      <c r="E85">
        <v>64</v>
      </c>
    </row>
    <row r="86" spans="1:5" x14ac:dyDescent="0.25">
      <c r="A86">
        <v>12218</v>
      </c>
      <c r="B86" t="s">
        <v>1105</v>
      </c>
      <c r="C86" t="s">
        <v>1026</v>
      </c>
      <c r="D86">
        <v>48.91</v>
      </c>
      <c r="E86">
        <v>33</v>
      </c>
    </row>
    <row r="87" spans="1:5" x14ac:dyDescent="0.25">
      <c r="A87">
        <v>12219</v>
      </c>
      <c r="B87" t="s">
        <v>1106</v>
      </c>
      <c r="C87" t="s">
        <v>1018</v>
      </c>
      <c r="D87">
        <v>83.06</v>
      </c>
      <c r="E87">
        <v>62</v>
      </c>
    </row>
    <row r="88" spans="1:5" x14ac:dyDescent="0.25">
      <c r="A88">
        <v>12220</v>
      </c>
      <c r="B88" t="s">
        <v>1107</v>
      </c>
      <c r="C88" t="s">
        <v>1026</v>
      </c>
      <c r="D88">
        <v>76.52</v>
      </c>
      <c r="E88">
        <v>64</v>
      </c>
    </row>
    <row r="89" spans="1:5" x14ac:dyDescent="0.25">
      <c r="A89">
        <v>12221</v>
      </c>
      <c r="B89" t="s">
        <v>1108</v>
      </c>
      <c r="C89" t="s">
        <v>1018</v>
      </c>
      <c r="D89">
        <v>49.38</v>
      </c>
      <c r="E89">
        <v>44</v>
      </c>
    </row>
    <row r="90" spans="1:5" x14ac:dyDescent="0.25">
      <c r="A90">
        <v>12222</v>
      </c>
      <c r="B90" t="s">
        <v>1109</v>
      </c>
      <c r="C90" t="s">
        <v>1026</v>
      </c>
      <c r="D90">
        <v>42.47</v>
      </c>
      <c r="E90">
        <v>30</v>
      </c>
    </row>
    <row r="91" spans="1:5" x14ac:dyDescent="0.25">
      <c r="A91">
        <v>12223</v>
      </c>
      <c r="B91" t="s">
        <v>1110</v>
      </c>
      <c r="C91" t="s">
        <v>1026</v>
      </c>
      <c r="D91">
        <v>76.989999999999995</v>
      </c>
      <c r="E91">
        <v>63</v>
      </c>
    </row>
    <row r="92" spans="1:5" x14ac:dyDescent="0.25">
      <c r="A92">
        <v>12224</v>
      </c>
      <c r="B92" t="s">
        <v>1111</v>
      </c>
      <c r="C92" t="s">
        <v>1031</v>
      </c>
      <c r="D92">
        <v>47.38</v>
      </c>
      <c r="E92">
        <v>33</v>
      </c>
    </row>
    <row r="93" spans="1:5" x14ac:dyDescent="0.25">
      <c r="A93">
        <v>12225</v>
      </c>
      <c r="B93" t="s">
        <v>1112</v>
      </c>
      <c r="C93" t="s">
        <v>1022</v>
      </c>
      <c r="D93">
        <v>44.86</v>
      </c>
      <c r="E93">
        <v>28</v>
      </c>
    </row>
    <row r="94" spans="1:5" x14ac:dyDescent="0.25">
      <c r="A94">
        <v>12226</v>
      </c>
      <c r="B94" t="s">
        <v>1113</v>
      </c>
      <c r="C94" t="s">
        <v>1026</v>
      </c>
      <c r="D94">
        <v>21.98</v>
      </c>
      <c r="E94">
        <v>11</v>
      </c>
    </row>
    <row r="95" spans="1:5" x14ac:dyDescent="0.25">
      <c r="A95">
        <v>12227</v>
      </c>
      <c r="B95" t="s">
        <v>1114</v>
      </c>
      <c r="C95" t="s">
        <v>1022</v>
      </c>
      <c r="D95">
        <v>64.36</v>
      </c>
      <c r="E95">
        <v>51</v>
      </c>
    </row>
    <row r="96" spans="1:5" x14ac:dyDescent="0.25">
      <c r="A96">
        <v>12228</v>
      </c>
      <c r="B96" t="s">
        <v>1115</v>
      </c>
      <c r="C96" t="s">
        <v>1022</v>
      </c>
      <c r="D96">
        <v>89.75</v>
      </c>
      <c r="E96">
        <v>58</v>
      </c>
    </row>
    <row r="97" spans="1:5" x14ac:dyDescent="0.25">
      <c r="A97">
        <v>12229</v>
      </c>
      <c r="B97" t="s">
        <v>1116</v>
      </c>
      <c r="C97" t="s">
        <v>1022</v>
      </c>
      <c r="D97">
        <v>97.16</v>
      </c>
      <c r="E97">
        <v>61</v>
      </c>
    </row>
    <row r="98" spans="1:5" x14ac:dyDescent="0.25">
      <c r="A98">
        <v>12230</v>
      </c>
      <c r="B98" t="s">
        <v>1117</v>
      </c>
      <c r="C98" t="s">
        <v>1020</v>
      </c>
      <c r="D98">
        <v>87.87</v>
      </c>
      <c r="E98">
        <v>63</v>
      </c>
    </row>
    <row r="99" spans="1:5" x14ac:dyDescent="0.25">
      <c r="A99">
        <v>12231</v>
      </c>
      <c r="B99" t="s">
        <v>1118</v>
      </c>
      <c r="C99" t="s">
        <v>1020</v>
      </c>
      <c r="D99">
        <v>12.45</v>
      </c>
      <c r="E99">
        <v>10</v>
      </c>
    </row>
    <row r="100" spans="1:5" x14ac:dyDescent="0.25">
      <c r="A100">
        <v>12232</v>
      </c>
      <c r="B100" t="s">
        <v>1119</v>
      </c>
      <c r="C100" t="s">
        <v>1022</v>
      </c>
      <c r="D100">
        <v>52.75</v>
      </c>
      <c r="E100">
        <v>28</v>
      </c>
    </row>
    <row r="101" spans="1:5" x14ac:dyDescent="0.25">
      <c r="A101">
        <v>12233</v>
      </c>
      <c r="B101" t="s">
        <v>1120</v>
      </c>
      <c r="C101" t="s">
        <v>1022</v>
      </c>
      <c r="D101">
        <v>82.7</v>
      </c>
      <c r="E101">
        <v>62</v>
      </c>
    </row>
    <row r="102" spans="1:5" x14ac:dyDescent="0.25">
      <c r="A102">
        <v>12234</v>
      </c>
      <c r="B102" t="s">
        <v>1121</v>
      </c>
      <c r="C102" t="s">
        <v>1020</v>
      </c>
      <c r="D102">
        <v>48.71</v>
      </c>
      <c r="E102">
        <v>27</v>
      </c>
    </row>
    <row r="103" spans="1:5" x14ac:dyDescent="0.25">
      <c r="A103">
        <v>12235</v>
      </c>
      <c r="B103" t="s">
        <v>1122</v>
      </c>
      <c r="C103" t="s">
        <v>1022</v>
      </c>
      <c r="D103">
        <v>78.55</v>
      </c>
      <c r="E103">
        <v>60</v>
      </c>
    </row>
    <row r="104" spans="1:5" x14ac:dyDescent="0.25">
      <c r="A104">
        <v>12236</v>
      </c>
      <c r="B104" t="s">
        <v>1123</v>
      </c>
      <c r="C104" t="s">
        <v>1016</v>
      </c>
      <c r="D104">
        <v>23.07</v>
      </c>
      <c r="E104">
        <v>7</v>
      </c>
    </row>
    <row r="105" spans="1:5" x14ac:dyDescent="0.25">
      <c r="A105">
        <v>12237</v>
      </c>
      <c r="B105" t="s">
        <v>1124</v>
      </c>
      <c r="C105" t="s">
        <v>1026</v>
      </c>
      <c r="D105">
        <v>58.26</v>
      </c>
      <c r="E105">
        <v>22</v>
      </c>
    </row>
    <row r="106" spans="1:5" x14ac:dyDescent="0.25">
      <c r="A106">
        <v>12238</v>
      </c>
      <c r="B106" t="s">
        <v>1125</v>
      </c>
      <c r="C106" t="s">
        <v>1031</v>
      </c>
      <c r="D106">
        <v>30.35</v>
      </c>
      <c r="E106">
        <v>23</v>
      </c>
    </row>
    <row r="107" spans="1:5" x14ac:dyDescent="0.25">
      <c r="A107">
        <v>12239</v>
      </c>
      <c r="B107" t="s">
        <v>1126</v>
      </c>
      <c r="C107" t="s">
        <v>1031</v>
      </c>
      <c r="D107">
        <v>88.67</v>
      </c>
      <c r="E107">
        <v>52</v>
      </c>
    </row>
    <row r="108" spans="1:5" x14ac:dyDescent="0.25">
      <c r="A108">
        <v>12240</v>
      </c>
      <c r="B108" t="s">
        <v>1127</v>
      </c>
      <c r="C108" t="s">
        <v>1031</v>
      </c>
      <c r="D108">
        <v>27.38</v>
      </c>
      <c r="E108">
        <v>16</v>
      </c>
    </row>
    <row r="109" spans="1:5" x14ac:dyDescent="0.25">
      <c r="A109">
        <v>12241</v>
      </c>
      <c r="B109" t="s">
        <v>1128</v>
      </c>
      <c r="C109" t="s">
        <v>1031</v>
      </c>
      <c r="D109">
        <v>62.13</v>
      </c>
      <c r="E109">
        <v>56</v>
      </c>
    </row>
    <row r="110" spans="1:5" x14ac:dyDescent="0.25">
      <c r="A110">
        <v>12242</v>
      </c>
      <c r="B110" t="s">
        <v>1129</v>
      </c>
      <c r="C110" t="s">
        <v>1022</v>
      </c>
      <c r="D110">
        <v>33.979999999999997</v>
      </c>
      <c r="E110">
        <v>25</v>
      </c>
    </row>
    <row r="111" spans="1:5" x14ac:dyDescent="0.25">
      <c r="A111">
        <v>12243</v>
      </c>
      <c r="B111" t="s">
        <v>1130</v>
      </c>
      <c r="C111" t="s">
        <v>1018</v>
      </c>
      <c r="D111">
        <v>81.97</v>
      </c>
      <c r="E111">
        <v>62</v>
      </c>
    </row>
    <row r="112" spans="1:5" x14ac:dyDescent="0.25">
      <c r="A112">
        <v>12244</v>
      </c>
      <c r="B112" t="s">
        <v>1131</v>
      </c>
      <c r="C112" t="s">
        <v>1016</v>
      </c>
      <c r="D112">
        <v>16.489999999999998</v>
      </c>
      <c r="E112">
        <v>9</v>
      </c>
    </row>
    <row r="113" spans="1:5" x14ac:dyDescent="0.25">
      <c r="A113">
        <v>12245</v>
      </c>
      <c r="B113" t="s">
        <v>1132</v>
      </c>
      <c r="C113" t="s">
        <v>1031</v>
      </c>
      <c r="D113">
        <v>98.21</v>
      </c>
      <c r="E113">
        <v>89</v>
      </c>
    </row>
    <row r="114" spans="1:5" x14ac:dyDescent="0.25">
      <c r="A114">
        <v>12246</v>
      </c>
      <c r="B114" t="s">
        <v>1133</v>
      </c>
      <c r="C114" t="s">
        <v>1020</v>
      </c>
      <c r="D114">
        <v>72.84</v>
      </c>
      <c r="E114">
        <v>65</v>
      </c>
    </row>
    <row r="115" spans="1:5" x14ac:dyDescent="0.25">
      <c r="A115">
        <v>12247</v>
      </c>
      <c r="B115" t="s">
        <v>1134</v>
      </c>
      <c r="C115" t="s">
        <v>1026</v>
      </c>
      <c r="D115">
        <v>58.07</v>
      </c>
      <c r="E115">
        <v>43</v>
      </c>
    </row>
    <row r="116" spans="1:5" x14ac:dyDescent="0.25">
      <c r="A116">
        <v>12248</v>
      </c>
      <c r="B116" t="s">
        <v>1135</v>
      </c>
      <c r="C116" t="s">
        <v>1026</v>
      </c>
      <c r="D116">
        <v>80.790000000000006</v>
      </c>
      <c r="E116">
        <v>63</v>
      </c>
    </row>
    <row r="117" spans="1:5" x14ac:dyDescent="0.25">
      <c r="A117">
        <v>12249</v>
      </c>
      <c r="B117" t="s">
        <v>1136</v>
      </c>
      <c r="C117" t="s">
        <v>1018</v>
      </c>
      <c r="D117">
        <v>27.02</v>
      </c>
      <c r="E117">
        <v>13</v>
      </c>
    </row>
    <row r="118" spans="1:5" x14ac:dyDescent="0.25">
      <c r="A118">
        <v>12250</v>
      </c>
      <c r="B118" t="s">
        <v>1137</v>
      </c>
      <c r="C118" t="s">
        <v>1022</v>
      </c>
      <c r="D118">
        <v>21.94</v>
      </c>
      <c r="E118">
        <v>10</v>
      </c>
    </row>
    <row r="119" spans="1:5" x14ac:dyDescent="0.25">
      <c r="A119">
        <v>12251</v>
      </c>
      <c r="B119" t="s">
        <v>1138</v>
      </c>
      <c r="C119" t="s">
        <v>1020</v>
      </c>
      <c r="D119">
        <v>51.36</v>
      </c>
      <c r="E119">
        <v>44</v>
      </c>
    </row>
    <row r="120" spans="1:5" x14ac:dyDescent="0.25">
      <c r="A120">
        <v>12252</v>
      </c>
      <c r="B120" t="s">
        <v>1139</v>
      </c>
      <c r="C120" t="s">
        <v>1020</v>
      </c>
      <c r="D120">
        <v>10.96</v>
      </c>
      <c r="E120">
        <v>9</v>
      </c>
    </row>
    <row r="121" spans="1:5" x14ac:dyDescent="0.25">
      <c r="A121">
        <v>12253</v>
      </c>
      <c r="B121" t="s">
        <v>1140</v>
      </c>
      <c r="C121" t="s">
        <v>1031</v>
      </c>
      <c r="D121">
        <v>53.44</v>
      </c>
      <c r="E121">
        <v>40</v>
      </c>
    </row>
    <row r="122" spans="1:5" x14ac:dyDescent="0.25">
      <c r="A122">
        <v>12254</v>
      </c>
      <c r="B122" t="s">
        <v>1141</v>
      </c>
      <c r="C122" t="s">
        <v>1031</v>
      </c>
      <c r="D122">
        <v>99.56</v>
      </c>
      <c r="E122">
        <v>72</v>
      </c>
    </row>
    <row r="123" spans="1:5" x14ac:dyDescent="0.25">
      <c r="A123">
        <v>12255</v>
      </c>
      <c r="B123" t="s">
        <v>1142</v>
      </c>
      <c r="C123" t="s">
        <v>1016</v>
      </c>
      <c r="D123">
        <v>57.12</v>
      </c>
      <c r="E123">
        <v>44</v>
      </c>
    </row>
    <row r="124" spans="1:5" x14ac:dyDescent="0.25">
      <c r="A124">
        <v>12256</v>
      </c>
      <c r="B124" t="s">
        <v>1143</v>
      </c>
      <c r="C124" t="s">
        <v>1022</v>
      </c>
      <c r="D124">
        <v>99.96</v>
      </c>
      <c r="E124">
        <v>68</v>
      </c>
    </row>
    <row r="125" spans="1:5" x14ac:dyDescent="0.25">
      <c r="A125">
        <v>12257</v>
      </c>
      <c r="B125" t="s">
        <v>1144</v>
      </c>
      <c r="C125" t="s">
        <v>1018</v>
      </c>
      <c r="D125">
        <v>63.91</v>
      </c>
      <c r="E125">
        <v>58</v>
      </c>
    </row>
    <row r="126" spans="1:5" x14ac:dyDescent="0.25">
      <c r="A126">
        <v>12258</v>
      </c>
      <c r="B126" t="s">
        <v>1145</v>
      </c>
      <c r="C126" t="s">
        <v>1018</v>
      </c>
      <c r="D126">
        <v>56.47</v>
      </c>
      <c r="E126">
        <v>44</v>
      </c>
    </row>
    <row r="127" spans="1:5" x14ac:dyDescent="0.25">
      <c r="A127">
        <v>12259</v>
      </c>
      <c r="B127" t="s">
        <v>1146</v>
      </c>
      <c r="C127" t="s">
        <v>1016</v>
      </c>
      <c r="D127">
        <v>93.69</v>
      </c>
      <c r="E127">
        <v>58</v>
      </c>
    </row>
    <row r="128" spans="1:5" x14ac:dyDescent="0.25">
      <c r="A128">
        <v>12260</v>
      </c>
      <c r="B128" t="s">
        <v>1147</v>
      </c>
      <c r="C128" t="s">
        <v>1018</v>
      </c>
      <c r="D128">
        <v>32.25</v>
      </c>
      <c r="E128">
        <v>22</v>
      </c>
    </row>
    <row r="129" spans="1:5" x14ac:dyDescent="0.25">
      <c r="A129">
        <v>12261</v>
      </c>
      <c r="B129" t="s">
        <v>1148</v>
      </c>
      <c r="C129" t="s">
        <v>1022</v>
      </c>
      <c r="D129">
        <v>31.73</v>
      </c>
      <c r="E129">
        <v>24</v>
      </c>
    </row>
    <row r="130" spans="1:5" x14ac:dyDescent="0.25">
      <c r="A130">
        <v>12262</v>
      </c>
      <c r="B130" t="s">
        <v>1149</v>
      </c>
      <c r="C130" t="s">
        <v>1022</v>
      </c>
      <c r="D130">
        <v>68.540000000000006</v>
      </c>
      <c r="E130">
        <v>51</v>
      </c>
    </row>
    <row r="131" spans="1:5" x14ac:dyDescent="0.25">
      <c r="A131">
        <v>12263</v>
      </c>
      <c r="B131" t="s">
        <v>1150</v>
      </c>
      <c r="C131" t="s">
        <v>1022</v>
      </c>
      <c r="D131">
        <v>90.28</v>
      </c>
      <c r="E131">
        <v>77</v>
      </c>
    </row>
    <row r="132" spans="1:5" x14ac:dyDescent="0.25">
      <c r="A132">
        <v>12264</v>
      </c>
      <c r="B132" t="s">
        <v>1151</v>
      </c>
      <c r="C132" t="s">
        <v>1016</v>
      </c>
      <c r="D132">
        <v>39.619999999999997</v>
      </c>
      <c r="E132">
        <v>23</v>
      </c>
    </row>
    <row r="133" spans="1:5" x14ac:dyDescent="0.25">
      <c r="A133">
        <v>12265</v>
      </c>
      <c r="B133" t="s">
        <v>1152</v>
      </c>
      <c r="C133" t="s">
        <v>1020</v>
      </c>
      <c r="D133">
        <v>92.13</v>
      </c>
      <c r="E133">
        <v>86</v>
      </c>
    </row>
    <row r="134" spans="1:5" x14ac:dyDescent="0.25">
      <c r="A134">
        <v>12266</v>
      </c>
      <c r="B134" t="s">
        <v>1153</v>
      </c>
      <c r="C134" t="s">
        <v>1031</v>
      </c>
      <c r="D134">
        <v>34.840000000000003</v>
      </c>
      <c r="E134">
        <v>26</v>
      </c>
    </row>
    <row r="135" spans="1:5" x14ac:dyDescent="0.25">
      <c r="A135">
        <v>12267</v>
      </c>
      <c r="B135" t="s">
        <v>1154</v>
      </c>
      <c r="C135" t="s">
        <v>1026</v>
      </c>
      <c r="D135">
        <v>87.45</v>
      </c>
      <c r="E135">
        <v>52</v>
      </c>
    </row>
    <row r="136" spans="1:5" x14ac:dyDescent="0.25">
      <c r="A136">
        <v>12268</v>
      </c>
      <c r="B136" t="s">
        <v>1155</v>
      </c>
      <c r="C136" t="s">
        <v>1018</v>
      </c>
      <c r="D136">
        <v>81.3</v>
      </c>
      <c r="E136">
        <v>68</v>
      </c>
    </row>
    <row r="137" spans="1:5" x14ac:dyDescent="0.25">
      <c r="A137">
        <v>12269</v>
      </c>
      <c r="B137" t="s">
        <v>1156</v>
      </c>
      <c r="C137" t="s">
        <v>1026</v>
      </c>
      <c r="D137">
        <v>90.22</v>
      </c>
      <c r="E137">
        <v>50</v>
      </c>
    </row>
    <row r="138" spans="1:5" x14ac:dyDescent="0.25">
      <c r="A138">
        <v>12270</v>
      </c>
      <c r="B138" t="s">
        <v>1157</v>
      </c>
      <c r="C138" t="s">
        <v>1018</v>
      </c>
      <c r="D138">
        <v>26.31</v>
      </c>
      <c r="E138">
        <v>16</v>
      </c>
    </row>
    <row r="139" spans="1:5" x14ac:dyDescent="0.25">
      <c r="A139">
        <v>12271</v>
      </c>
      <c r="B139" t="s">
        <v>1158</v>
      </c>
      <c r="C139" t="s">
        <v>1022</v>
      </c>
      <c r="D139">
        <v>34.42</v>
      </c>
      <c r="E139">
        <v>21</v>
      </c>
    </row>
    <row r="140" spans="1:5" x14ac:dyDescent="0.25">
      <c r="A140">
        <v>12272</v>
      </c>
      <c r="B140" t="s">
        <v>1159</v>
      </c>
      <c r="C140" t="s">
        <v>1026</v>
      </c>
      <c r="D140">
        <v>51.91</v>
      </c>
      <c r="E140">
        <v>30</v>
      </c>
    </row>
    <row r="141" spans="1:5" x14ac:dyDescent="0.25">
      <c r="A141">
        <v>12273</v>
      </c>
      <c r="B141" t="s">
        <v>1160</v>
      </c>
      <c r="C141" t="s">
        <v>1026</v>
      </c>
      <c r="D141">
        <v>72.5</v>
      </c>
      <c r="E141">
        <v>52</v>
      </c>
    </row>
    <row r="142" spans="1:5" x14ac:dyDescent="0.25">
      <c r="A142">
        <v>12274</v>
      </c>
      <c r="B142" t="s">
        <v>1161</v>
      </c>
      <c r="C142" t="s">
        <v>1031</v>
      </c>
      <c r="D142">
        <v>89.8</v>
      </c>
      <c r="E142">
        <v>51</v>
      </c>
    </row>
    <row r="143" spans="1:5" x14ac:dyDescent="0.25">
      <c r="A143">
        <v>12275</v>
      </c>
      <c r="B143" t="s">
        <v>1162</v>
      </c>
      <c r="C143" t="s">
        <v>1018</v>
      </c>
      <c r="D143">
        <v>90.5</v>
      </c>
      <c r="E143">
        <v>83</v>
      </c>
    </row>
    <row r="144" spans="1:5" x14ac:dyDescent="0.25">
      <c r="A144">
        <v>12276</v>
      </c>
      <c r="B144" t="s">
        <v>1163</v>
      </c>
      <c r="C144" t="s">
        <v>1018</v>
      </c>
      <c r="D144">
        <v>68.599999999999994</v>
      </c>
      <c r="E144">
        <v>57</v>
      </c>
    </row>
    <row r="145" spans="1:5" x14ac:dyDescent="0.25">
      <c r="A145">
        <v>12277</v>
      </c>
      <c r="B145" t="s">
        <v>1164</v>
      </c>
      <c r="C145" t="s">
        <v>1022</v>
      </c>
      <c r="D145">
        <v>30.41</v>
      </c>
      <c r="E145">
        <v>20</v>
      </c>
    </row>
    <row r="146" spans="1:5" x14ac:dyDescent="0.25">
      <c r="A146">
        <v>12278</v>
      </c>
      <c r="B146" t="s">
        <v>1165</v>
      </c>
      <c r="C146" t="s">
        <v>1026</v>
      </c>
      <c r="D146">
        <v>77.95</v>
      </c>
      <c r="E146">
        <v>53</v>
      </c>
    </row>
    <row r="147" spans="1:5" x14ac:dyDescent="0.25">
      <c r="A147">
        <v>12279</v>
      </c>
      <c r="B147" t="s">
        <v>1166</v>
      </c>
      <c r="C147" t="s">
        <v>1031</v>
      </c>
      <c r="D147">
        <v>46.26</v>
      </c>
      <c r="E147">
        <v>38</v>
      </c>
    </row>
    <row r="148" spans="1:5" x14ac:dyDescent="0.25">
      <c r="A148">
        <v>12280</v>
      </c>
      <c r="B148" t="s">
        <v>1167</v>
      </c>
      <c r="C148" t="s">
        <v>1031</v>
      </c>
      <c r="D148">
        <v>30.14</v>
      </c>
      <c r="E148">
        <v>22</v>
      </c>
    </row>
    <row r="149" spans="1:5" x14ac:dyDescent="0.25">
      <c r="A149">
        <v>12281</v>
      </c>
      <c r="B149" t="s">
        <v>1168</v>
      </c>
      <c r="C149" t="s">
        <v>1031</v>
      </c>
      <c r="D149">
        <v>66.14</v>
      </c>
      <c r="E149">
        <v>57</v>
      </c>
    </row>
    <row r="150" spans="1:5" x14ac:dyDescent="0.25">
      <c r="A150">
        <v>12282</v>
      </c>
      <c r="B150" t="s">
        <v>1169</v>
      </c>
      <c r="C150" t="s">
        <v>1026</v>
      </c>
      <c r="D150">
        <v>71.86</v>
      </c>
      <c r="E150">
        <v>64</v>
      </c>
    </row>
    <row r="151" spans="1:5" x14ac:dyDescent="0.25">
      <c r="A151">
        <v>12283</v>
      </c>
      <c r="B151" t="s">
        <v>1170</v>
      </c>
      <c r="C151" t="s">
        <v>1022</v>
      </c>
      <c r="D151">
        <v>32.46</v>
      </c>
      <c r="E151">
        <v>24</v>
      </c>
    </row>
    <row r="152" spans="1:5" x14ac:dyDescent="0.25">
      <c r="A152">
        <v>12284</v>
      </c>
      <c r="B152" t="s">
        <v>1171</v>
      </c>
      <c r="C152" t="s">
        <v>1022</v>
      </c>
      <c r="D152">
        <v>91.54</v>
      </c>
      <c r="E152">
        <v>81</v>
      </c>
    </row>
    <row r="153" spans="1:5" x14ac:dyDescent="0.25">
      <c r="A153">
        <v>12285</v>
      </c>
      <c r="B153" t="s">
        <v>1172</v>
      </c>
      <c r="C153" t="s">
        <v>1020</v>
      </c>
      <c r="D153">
        <v>34.56</v>
      </c>
      <c r="E153">
        <v>20</v>
      </c>
    </row>
    <row r="154" spans="1:5" x14ac:dyDescent="0.25">
      <c r="A154">
        <v>12286</v>
      </c>
      <c r="B154" t="s">
        <v>1173</v>
      </c>
      <c r="C154" t="s">
        <v>1031</v>
      </c>
      <c r="D154">
        <v>83.24</v>
      </c>
      <c r="E154">
        <v>59</v>
      </c>
    </row>
    <row r="155" spans="1:5" x14ac:dyDescent="0.25">
      <c r="A155">
        <v>12287</v>
      </c>
      <c r="B155" t="s">
        <v>1174</v>
      </c>
      <c r="C155" t="s">
        <v>1022</v>
      </c>
      <c r="D155">
        <v>16.48</v>
      </c>
      <c r="E155">
        <v>13</v>
      </c>
    </row>
    <row r="156" spans="1:5" x14ac:dyDescent="0.25">
      <c r="A156">
        <v>12288</v>
      </c>
      <c r="B156" t="s">
        <v>1175</v>
      </c>
      <c r="C156" t="s">
        <v>1020</v>
      </c>
      <c r="D156">
        <v>80.97</v>
      </c>
      <c r="E156">
        <v>65</v>
      </c>
    </row>
    <row r="157" spans="1:5" x14ac:dyDescent="0.25">
      <c r="A157">
        <v>12289</v>
      </c>
      <c r="B157" t="s">
        <v>1176</v>
      </c>
      <c r="C157" t="s">
        <v>1022</v>
      </c>
      <c r="D157">
        <v>92.29</v>
      </c>
      <c r="E157">
        <v>63</v>
      </c>
    </row>
    <row r="158" spans="1:5" x14ac:dyDescent="0.25">
      <c r="A158">
        <v>12290</v>
      </c>
      <c r="B158" t="s">
        <v>1177</v>
      </c>
      <c r="C158" t="s">
        <v>1018</v>
      </c>
      <c r="D158">
        <v>72.17</v>
      </c>
      <c r="E158">
        <v>66</v>
      </c>
    </row>
    <row r="159" spans="1:5" x14ac:dyDescent="0.25">
      <c r="A159">
        <v>12291</v>
      </c>
      <c r="B159" t="s">
        <v>1178</v>
      </c>
      <c r="C159" t="s">
        <v>1016</v>
      </c>
      <c r="D159">
        <v>50.28</v>
      </c>
      <c r="E159">
        <v>37</v>
      </c>
    </row>
    <row r="160" spans="1:5" x14ac:dyDescent="0.25">
      <c r="A160">
        <v>12292</v>
      </c>
      <c r="B160" t="s">
        <v>1179</v>
      </c>
      <c r="C160" t="s">
        <v>1020</v>
      </c>
      <c r="D160">
        <v>97.22</v>
      </c>
      <c r="E160">
        <v>88</v>
      </c>
    </row>
    <row r="161" spans="1:5" x14ac:dyDescent="0.25">
      <c r="A161">
        <v>12293</v>
      </c>
      <c r="B161" t="s">
        <v>1180</v>
      </c>
      <c r="C161" t="s">
        <v>1031</v>
      </c>
      <c r="D161">
        <v>93.39</v>
      </c>
      <c r="E161">
        <v>52</v>
      </c>
    </row>
    <row r="162" spans="1:5" x14ac:dyDescent="0.25">
      <c r="A162">
        <v>12294</v>
      </c>
      <c r="B162" t="s">
        <v>1181</v>
      </c>
      <c r="C162" t="s">
        <v>1026</v>
      </c>
      <c r="D162">
        <v>43.18</v>
      </c>
      <c r="E162">
        <v>33</v>
      </c>
    </row>
    <row r="163" spans="1:5" x14ac:dyDescent="0.25">
      <c r="A163">
        <v>12295</v>
      </c>
      <c r="B163" t="s">
        <v>1182</v>
      </c>
      <c r="C163" t="s">
        <v>1016</v>
      </c>
      <c r="D163">
        <v>63.69</v>
      </c>
      <c r="E163">
        <v>52</v>
      </c>
    </row>
    <row r="164" spans="1:5" x14ac:dyDescent="0.25">
      <c r="A164">
        <v>12296</v>
      </c>
      <c r="B164" t="s">
        <v>1183</v>
      </c>
      <c r="C164" t="s">
        <v>1016</v>
      </c>
      <c r="D164">
        <v>45.79</v>
      </c>
      <c r="E164">
        <v>37</v>
      </c>
    </row>
    <row r="165" spans="1:5" x14ac:dyDescent="0.25">
      <c r="A165">
        <v>12297</v>
      </c>
      <c r="B165" t="s">
        <v>1184</v>
      </c>
      <c r="C165" t="s">
        <v>1022</v>
      </c>
      <c r="D165">
        <v>76.400000000000006</v>
      </c>
      <c r="E165">
        <v>61</v>
      </c>
    </row>
    <row r="166" spans="1:5" x14ac:dyDescent="0.25">
      <c r="A166">
        <v>12298</v>
      </c>
      <c r="B166" t="s">
        <v>1185</v>
      </c>
      <c r="C166" t="s">
        <v>1026</v>
      </c>
      <c r="D166">
        <v>39.9</v>
      </c>
      <c r="E166">
        <v>27</v>
      </c>
    </row>
    <row r="167" spans="1:5" x14ac:dyDescent="0.25">
      <c r="A167">
        <v>12299</v>
      </c>
      <c r="B167" t="s">
        <v>1186</v>
      </c>
      <c r="C167" t="s">
        <v>1031</v>
      </c>
      <c r="D167">
        <v>42.57</v>
      </c>
      <c r="E167">
        <v>20</v>
      </c>
    </row>
    <row r="168" spans="1:5" x14ac:dyDescent="0.25">
      <c r="A168">
        <v>12300</v>
      </c>
      <c r="B168" t="s">
        <v>1187</v>
      </c>
      <c r="C168" t="s">
        <v>1022</v>
      </c>
      <c r="D168">
        <v>95.58</v>
      </c>
      <c r="E168">
        <v>80</v>
      </c>
    </row>
    <row r="169" spans="1:5" x14ac:dyDescent="0.25">
      <c r="A169">
        <v>12301</v>
      </c>
      <c r="B169" t="s">
        <v>1188</v>
      </c>
      <c r="C169" t="s">
        <v>1026</v>
      </c>
      <c r="D169">
        <v>98.98</v>
      </c>
      <c r="E169">
        <v>83</v>
      </c>
    </row>
    <row r="170" spans="1:5" x14ac:dyDescent="0.25">
      <c r="A170">
        <v>12302</v>
      </c>
      <c r="B170" t="s">
        <v>1189</v>
      </c>
      <c r="C170" t="s">
        <v>1031</v>
      </c>
      <c r="D170">
        <v>51.28</v>
      </c>
      <c r="E170">
        <v>25</v>
      </c>
    </row>
    <row r="171" spans="1:5" x14ac:dyDescent="0.25">
      <c r="A171">
        <v>12303</v>
      </c>
      <c r="B171" t="s">
        <v>1190</v>
      </c>
      <c r="C171" t="s">
        <v>1026</v>
      </c>
      <c r="D171">
        <v>69.52</v>
      </c>
      <c r="E171">
        <v>61</v>
      </c>
    </row>
    <row r="172" spans="1:5" x14ac:dyDescent="0.25">
      <c r="A172">
        <v>12304</v>
      </c>
      <c r="B172" t="s">
        <v>1191</v>
      </c>
      <c r="C172" t="s">
        <v>1016</v>
      </c>
      <c r="D172">
        <v>70.010000000000005</v>
      </c>
      <c r="E172">
        <v>51</v>
      </c>
    </row>
    <row r="173" spans="1:5" x14ac:dyDescent="0.25">
      <c r="A173">
        <v>12305</v>
      </c>
      <c r="B173" t="s">
        <v>1192</v>
      </c>
      <c r="C173" t="s">
        <v>1020</v>
      </c>
      <c r="D173">
        <v>80.05</v>
      </c>
      <c r="E173">
        <v>58</v>
      </c>
    </row>
    <row r="174" spans="1:5" x14ac:dyDescent="0.25">
      <c r="A174">
        <v>12306</v>
      </c>
      <c r="B174" t="s">
        <v>1193</v>
      </c>
      <c r="C174" t="s">
        <v>1031</v>
      </c>
      <c r="D174">
        <v>20.85</v>
      </c>
      <c r="E174">
        <v>16</v>
      </c>
    </row>
    <row r="175" spans="1:5" x14ac:dyDescent="0.25">
      <c r="A175">
        <v>12307</v>
      </c>
      <c r="B175" t="s">
        <v>1194</v>
      </c>
      <c r="C175" t="s">
        <v>1016</v>
      </c>
      <c r="D175">
        <v>52.89</v>
      </c>
      <c r="E175">
        <v>35</v>
      </c>
    </row>
    <row r="176" spans="1:5" x14ac:dyDescent="0.25">
      <c r="A176">
        <v>12308</v>
      </c>
      <c r="B176" t="s">
        <v>1195</v>
      </c>
      <c r="C176" t="s">
        <v>1031</v>
      </c>
      <c r="D176">
        <v>19.79</v>
      </c>
      <c r="E176">
        <v>14</v>
      </c>
    </row>
    <row r="177" spans="1:5" x14ac:dyDescent="0.25">
      <c r="A177">
        <v>12309</v>
      </c>
      <c r="B177" t="s">
        <v>1196</v>
      </c>
      <c r="C177" t="s">
        <v>1022</v>
      </c>
      <c r="D177">
        <v>33.840000000000003</v>
      </c>
      <c r="E177">
        <v>21</v>
      </c>
    </row>
    <row r="178" spans="1:5" x14ac:dyDescent="0.25">
      <c r="A178">
        <v>12310</v>
      </c>
      <c r="B178" t="s">
        <v>1197</v>
      </c>
      <c r="C178" t="s">
        <v>1026</v>
      </c>
      <c r="D178">
        <v>22.17</v>
      </c>
      <c r="E178">
        <v>6</v>
      </c>
    </row>
    <row r="179" spans="1:5" x14ac:dyDescent="0.25">
      <c r="A179">
        <v>12311</v>
      </c>
      <c r="B179" t="s">
        <v>1198</v>
      </c>
      <c r="C179" t="s">
        <v>1031</v>
      </c>
      <c r="D179">
        <v>22.51</v>
      </c>
      <c r="E179">
        <v>7</v>
      </c>
    </row>
    <row r="180" spans="1:5" x14ac:dyDescent="0.25">
      <c r="A180">
        <v>12312</v>
      </c>
      <c r="B180" t="s">
        <v>1199</v>
      </c>
      <c r="C180" t="s">
        <v>1020</v>
      </c>
      <c r="D180">
        <v>73.88</v>
      </c>
      <c r="E180">
        <v>51</v>
      </c>
    </row>
    <row r="181" spans="1:5" x14ac:dyDescent="0.25">
      <c r="A181">
        <v>12313</v>
      </c>
      <c r="B181" t="s">
        <v>1200</v>
      </c>
      <c r="C181" t="s">
        <v>1026</v>
      </c>
      <c r="D181">
        <v>86.8</v>
      </c>
      <c r="E181">
        <v>63</v>
      </c>
    </row>
    <row r="182" spans="1:5" x14ac:dyDescent="0.25">
      <c r="A182">
        <v>12314</v>
      </c>
      <c r="B182" t="s">
        <v>1201</v>
      </c>
      <c r="C182" t="s">
        <v>1016</v>
      </c>
      <c r="D182">
        <v>64.260000000000005</v>
      </c>
      <c r="E182">
        <v>53</v>
      </c>
    </row>
    <row r="183" spans="1:5" x14ac:dyDescent="0.25">
      <c r="A183">
        <v>12315</v>
      </c>
      <c r="B183" t="s">
        <v>1202</v>
      </c>
      <c r="C183" t="s">
        <v>1022</v>
      </c>
      <c r="D183">
        <v>38.47</v>
      </c>
      <c r="E183">
        <v>31</v>
      </c>
    </row>
    <row r="184" spans="1:5" x14ac:dyDescent="0.25">
      <c r="A184">
        <v>12316</v>
      </c>
      <c r="B184" t="s">
        <v>1203</v>
      </c>
      <c r="C184" t="s">
        <v>1022</v>
      </c>
      <c r="D184">
        <v>15.5</v>
      </c>
      <c r="E184">
        <v>9</v>
      </c>
    </row>
    <row r="185" spans="1:5" x14ac:dyDescent="0.25">
      <c r="A185">
        <v>12317</v>
      </c>
      <c r="B185" t="s">
        <v>1204</v>
      </c>
      <c r="C185" t="s">
        <v>1022</v>
      </c>
      <c r="D185">
        <v>34.31</v>
      </c>
      <c r="E185">
        <v>25</v>
      </c>
    </row>
    <row r="186" spans="1:5" x14ac:dyDescent="0.25">
      <c r="A186">
        <v>12318</v>
      </c>
      <c r="B186" t="s">
        <v>1205</v>
      </c>
      <c r="C186" t="s">
        <v>1016</v>
      </c>
      <c r="D186">
        <v>12.34</v>
      </c>
      <c r="E186">
        <v>12</v>
      </c>
    </row>
    <row r="187" spans="1:5" x14ac:dyDescent="0.25">
      <c r="A187">
        <v>12319</v>
      </c>
      <c r="B187" t="s">
        <v>1206</v>
      </c>
      <c r="C187" t="s">
        <v>1031</v>
      </c>
      <c r="D187">
        <v>18.079999999999998</v>
      </c>
      <c r="E187">
        <v>14</v>
      </c>
    </row>
    <row r="188" spans="1:5" x14ac:dyDescent="0.25">
      <c r="A188">
        <v>12320</v>
      </c>
      <c r="B188" t="s">
        <v>1207</v>
      </c>
      <c r="C188" t="s">
        <v>1031</v>
      </c>
      <c r="D188">
        <v>94.49</v>
      </c>
      <c r="E188">
        <v>71</v>
      </c>
    </row>
    <row r="189" spans="1:5" x14ac:dyDescent="0.25">
      <c r="A189">
        <v>12321</v>
      </c>
      <c r="B189" t="s">
        <v>1208</v>
      </c>
      <c r="C189" t="s">
        <v>1016</v>
      </c>
      <c r="D189">
        <v>46.47</v>
      </c>
      <c r="E189">
        <v>26</v>
      </c>
    </row>
    <row r="190" spans="1:5" x14ac:dyDescent="0.25">
      <c r="A190">
        <v>12322</v>
      </c>
      <c r="B190" t="s">
        <v>1209</v>
      </c>
      <c r="C190" t="s">
        <v>1020</v>
      </c>
      <c r="D190">
        <v>74.069999999999993</v>
      </c>
      <c r="E190">
        <v>54</v>
      </c>
    </row>
    <row r="191" spans="1:5" x14ac:dyDescent="0.25">
      <c r="A191">
        <v>12323</v>
      </c>
      <c r="B191" t="s">
        <v>1210</v>
      </c>
      <c r="C191" t="s">
        <v>1020</v>
      </c>
      <c r="D191">
        <v>69.81</v>
      </c>
      <c r="E191">
        <v>54</v>
      </c>
    </row>
    <row r="192" spans="1:5" x14ac:dyDescent="0.25">
      <c r="A192">
        <v>12324</v>
      </c>
      <c r="B192" t="s">
        <v>1211</v>
      </c>
      <c r="C192" t="s">
        <v>1022</v>
      </c>
      <c r="D192">
        <v>77.040000000000006</v>
      </c>
      <c r="E192">
        <v>50</v>
      </c>
    </row>
    <row r="193" spans="1:5" x14ac:dyDescent="0.25">
      <c r="A193">
        <v>12325</v>
      </c>
      <c r="B193" t="s">
        <v>1212</v>
      </c>
      <c r="C193" t="s">
        <v>1018</v>
      </c>
      <c r="D193">
        <v>73.52</v>
      </c>
      <c r="E193">
        <v>53</v>
      </c>
    </row>
    <row r="194" spans="1:5" x14ac:dyDescent="0.25">
      <c r="A194">
        <v>12326</v>
      </c>
      <c r="B194" t="s">
        <v>1213</v>
      </c>
      <c r="C194" t="s">
        <v>1031</v>
      </c>
      <c r="D194">
        <v>87.8</v>
      </c>
      <c r="E194">
        <v>78</v>
      </c>
    </row>
    <row r="195" spans="1:5" x14ac:dyDescent="0.25">
      <c r="A195">
        <v>12327</v>
      </c>
      <c r="B195" t="s">
        <v>1214</v>
      </c>
      <c r="C195" t="s">
        <v>1020</v>
      </c>
      <c r="D195">
        <v>25.55</v>
      </c>
      <c r="E195">
        <v>7</v>
      </c>
    </row>
    <row r="196" spans="1:5" x14ac:dyDescent="0.25">
      <c r="A196">
        <v>12328</v>
      </c>
      <c r="B196" t="s">
        <v>1215</v>
      </c>
      <c r="C196" t="s">
        <v>1016</v>
      </c>
      <c r="D196">
        <v>32.71</v>
      </c>
      <c r="E196">
        <v>20</v>
      </c>
    </row>
    <row r="197" spans="1:5" x14ac:dyDescent="0.25">
      <c r="A197">
        <v>12329</v>
      </c>
      <c r="B197" t="s">
        <v>1216</v>
      </c>
      <c r="C197" t="s">
        <v>1018</v>
      </c>
      <c r="D197">
        <v>74.290000000000006</v>
      </c>
      <c r="E197">
        <v>68</v>
      </c>
    </row>
    <row r="198" spans="1:5" x14ac:dyDescent="0.25">
      <c r="A198">
        <v>12330</v>
      </c>
      <c r="B198" t="s">
        <v>1217</v>
      </c>
      <c r="C198" t="s">
        <v>1018</v>
      </c>
      <c r="D198">
        <v>43.7</v>
      </c>
      <c r="E198">
        <v>21</v>
      </c>
    </row>
    <row r="199" spans="1:5" x14ac:dyDescent="0.25">
      <c r="A199">
        <v>12331</v>
      </c>
      <c r="B199" t="s">
        <v>1218</v>
      </c>
      <c r="C199" t="s">
        <v>1026</v>
      </c>
      <c r="D199">
        <v>25.29</v>
      </c>
      <c r="E199">
        <v>9</v>
      </c>
    </row>
    <row r="200" spans="1:5" x14ac:dyDescent="0.25">
      <c r="A200">
        <v>12332</v>
      </c>
      <c r="B200" t="s">
        <v>1219</v>
      </c>
      <c r="C200" t="s">
        <v>1020</v>
      </c>
      <c r="D200">
        <v>41.5</v>
      </c>
      <c r="E200">
        <v>36</v>
      </c>
    </row>
    <row r="201" spans="1:5" x14ac:dyDescent="0.25">
      <c r="A201">
        <v>12333</v>
      </c>
      <c r="B201" t="s">
        <v>1220</v>
      </c>
      <c r="C201" t="s">
        <v>1031</v>
      </c>
      <c r="D201">
        <v>71.39</v>
      </c>
      <c r="E201">
        <v>55</v>
      </c>
    </row>
    <row r="202" spans="1:5" x14ac:dyDescent="0.25">
      <c r="A202">
        <v>12334</v>
      </c>
      <c r="B202" t="s">
        <v>1221</v>
      </c>
      <c r="C202" t="s">
        <v>1031</v>
      </c>
      <c r="D202">
        <v>19.149999999999999</v>
      </c>
      <c r="E202">
        <v>12</v>
      </c>
    </row>
    <row r="203" spans="1:5" x14ac:dyDescent="0.25">
      <c r="A203">
        <v>12335</v>
      </c>
      <c r="B203" t="s">
        <v>1222</v>
      </c>
      <c r="C203" t="s">
        <v>1020</v>
      </c>
      <c r="D203">
        <v>57.49</v>
      </c>
      <c r="E203">
        <v>44</v>
      </c>
    </row>
    <row r="204" spans="1:5" x14ac:dyDescent="0.25">
      <c r="A204">
        <v>12336</v>
      </c>
      <c r="B204" t="s">
        <v>1223</v>
      </c>
      <c r="C204" t="s">
        <v>1022</v>
      </c>
      <c r="D204">
        <v>61.41</v>
      </c>
      <c r="E204">
        <v>56</v>
      </c>
    </row>
    <row r="205" spans="1:5" x14ac:dyDescent="0.25">
      <c r="A205">
        <v>12337</v>
      </c>
      <c r="B205" t="s">
        <v>1224</v>
      </c>
      <c r="C205" t="s">
        <v>1026</v>
      </c>
      <c r="D205">
        <v>25.9</v>
      </c>
      <c r="E205">
        <v>8</v>
      </c>
    </row>
    <row r="206" spans="1:5" x14ac:dyDescent="0.25">
      <c r="A206">
        <v>12338</v>
      </c>
      <c r="B206" t="s">
        <v>1225</v>
      </c>
      <c r="C206" t="s">
        <v>1016</v>
      </c>
      <c r="D206">
        <v>17.77</v>
      </c>
      <c r="E206">
        <v>9</v>
      </c>
    </row>
    <row r="207" spans="1:5" x14ac:dyDescent="0.25">
      <c r="A207">
        <v>12339</v>
      </c>
      <c r="B207" t="s">
        <v>1226</v>
      </c>
      <c r="C207" t="s">
        <v>1031</v>
      </c>
      <c r="D207">
        <v>23.03</v>
      </c>
      <c r="E207">
        <v>9</v>
      </c>
    </row>
    <row r="208" spans="1:5" x14ac:dyDescent="0.25">
      <c r="A208">
        <v>12340</v>
      </c>
      <c r="B208" t="s">
        <v>1227</v>
      </c>
      <c r="C208" t="s">
        <v>1026</v>
      </c>
      <c r="D208">
        <v>66.650000000000006</v>
      </c>
      <c r="E208">
        <v>50</v>
      </c>
    </row>
    <row r="209" spans="1:5" x14ac:dyDescent="0.25">
      <c r="A209">
        <v>12341</v>
      </c>
      <c r="B209" t="s">
        <v>1228</v>
      </c>
      <c r="C209" t="s">
        <v>1018</v>
      </c>
      <c r="D209">
        <v>28.53</v>
      </c>
      <c r="E209">
        <v>27</v>
      </c>
    </row>
    <row r="210" spans="1:5" x14ac:dyDescent="0.25">
      <c r="A210">
        <v>12342</v>
      </c>
      <c r="B210" t="s">
        <v>1229</v>
      </c>
      <c r="C210" t="s">
        <v>1020</v>
      </c>
      <c r="D210">
        <v>30.37</v>
      </c>
      <c r="E210">
        <v>22</v>
      </c>
    </row>
    <row r="211" spans="1:5" x14ac:dyDescent="0.25">
      <c r="A211">
        <v>12343</v>
      </c>
      <c r="B211" t="s">
        <v>1230</v>
      </c>
      <c r="C211" t="s">
        <v>1018</v>
      </c>
      <c r="D211">
        <v>99.73</v>
      </c>
      <c r="E211">
        <v>93</v>
      </c>
    </row>
    <row r="212" spans="1:5" x14ac:dyDescent="0.25">
      <c r="A212">
        <v>12344</v>
      </c>
      <c r="B212" t="s">
        <v>1231</v>
      </c>
      <c r="C212" t="s">
        <v>1020</v>
      </c>
      <c r="D212">
        <v>26.23</v>
      </c>
      <c r="E212">
        <v>10</v>
      </c>
    </row>
    <row r="213" spans="1:5" x14ac:dyDescent="0.25">
      <c r="A213">
        <v>12345</v>
      </c>
      <c r="B213" t="s">
        <v>1232</v>
      </c>
      <c r="C213" t="s">
        <v>1016</v>
      </c>
      <c r="D213">
        <v>93.26</v>
      </c>
      <c r="E213">
        <v>68</v>
      </c>
    </row>
    <row r="214" spans="1:5" x14ac:dyDescent="0.25">
      <c r="A214">
        <v>12346</v>
      </c>
      <c r="B214" t="s">
        <v>1233</v>
      </c>
      <c r="C214" t="s">
        <v>1031</v>
      </c>
      <c r="D214">
        <v>92.36</v>
      </c>
      <c r="E214">
        <v>64</v>
      </c>
    </row>
    <row r="215" spans="1:5" x14ac:dyDescent="0.25">
      <c r="A215">
        <v>12347</v>
      </c>
      <c r="B215" t="s">
        <v>1234</v>
      </c>
      <c r="C215" t="s">
        <v>1016</v>
      </c>
      <c r="D215">
        <v>46.42</v>
      </c>
      <c r="E215">
        <v>38</v>
      </c>
    </row>
    <row r="216" spans="1:5" x14ac:dyDescent="0.25">
      <c r="A216">
        <v>12348</v>
      </c>
      <c r="B216" t="s">
        <v>1235</v>
      </c>
      <c r="C216" t="s">
        <v>1020</v>
      </c>
      <c r="D216">
        <v>29.61</v>
      </c>
      <c r="E216">
        <v>20</v>
      </c>
    </row>
    <row r="217" spans="1:5" x14ac:dyDescent="0.25">
      <c r="A217">
        <v>12349</v>
      </c>
      <c r="B217" t="s">
        <v>1236</v>
      </c>
      <c r="C217" t="s">
        <v>1016</v>
      </c>
      <c r="D217">
        <v>18.28</v>
      </c>
      <c r="E217">
        <v>15</v>
      </c>
    </row>
    <row r="218" spans="1:5" x14ac:dyDescent="0.25">
      <c r="A218">
        <v>12350</v>
      </c>
      <c r="B218" t="s">
        <v>1237</v>
      </c>
      <c r="C218" t="s">
        <v>1018</v>
      </c>
      <c r="D218">
        <v>24.77</v>
      </c>
      <c r="E218">
        <v>24</v>
      </c>
    </row>
    <row r="219" spans="1:5" x14ac:dyDescent="0.25">
      <c r="A219">
        <v>12351</v>
      </c>
      <c r="B219" t="s">
        <v>1238</v>
      </c>
      <c r="C219" t="s">
        <v>1026</v>
      </c>
      <c r="D219">
        <v>94.64</v>
      </c>
      <c r="E219">
        <v>76</v>
      </c>
    </row>
    <row r="220" spans="1:5" x14ac:dyDescent="0.25">
      <c r="A220">
        <v>12352</v>
      </c>
      <c r="B220" t="s">
        <v>1239</v>
      </c>
      <c r="C220" t="s">
        <v>1018</v>
      </c>
      <c r="D220">
        <v>94.87</v>
      </c>
      <c r="E220">
        <v>81</v>
      </c>
    </row>
    <row r="221" spans="1:5" x14ac:dyDescent="0.25">
      <c r="A221">
        <v>12353</v>
      </c>
      <c r="B221" t="s">
        <v>1240</v>
      </c>
      <c r="C221" t="s">
        <v>1026</v>
      </c>
      <c r="D221">
        <v>57.34</v>
      </c>
      <c r="E221">
        <v>31</v>
      </c>
    </row>
    <row r="222" spans="1:5" x14ac:dyDescent="0.25">
      <c r="A222">
        <v>12354</v>
      </c>
      <c r="B222" t="s">
        <v>1241</v>
      </c>
      <c r="C222" t="s">
        <v>1031</v>
      </c>
      <c r="D222">
        <v>45.35</v>
      </c>
      <c r="E222">
        <v>21</v>
      </c>
    </row>
    <row r="223" spans="1:5" x14ac:dyDescent="0.25">
      <c r="A223">
        <v>12355</v>
      </c>
      <c r="B223" t="s">
        <v>1242</v>
      </c>
      <c r="C223" t="s">
        <v>1031</v>
      </c>
      <c r="D223">
        <v>62.08</v>
      </c>
      <c r="E223">
        <v>57</v>
      </c>
    </row>
    <row r="224" spans="1:5" x14ac:dyDescent="0.25">
      <c r="A224">
        <v>12356</v>
      </c>
      <c r="B224" t="s">
        <v>1243</v>
      </c>
      <c r="C224" t="s">
        <v>1018</v>
      </c>
      <c r="D224">
        <v>11.81</v>
      </c>
      <c r="E224">
        <v>10</v>
      </c>
    </row>
    <row r="225" spans="1:5" x14ac:dyDescent="0.25">
      <c r="A225">
        <v>12357</v>
      </c>
      <c r="B225" t="s">
        <v>1244</v>
      </c>
      <c r="C225" t="s">
        <v>1022</v>
      </c>
      <c r="D225">
        <v>12.54</v>
      </c>
      <c r="E225">
        <v>9</v>
      </c>
    </row>
    <row r="226" spans="1:5" x14ac:dyDescent="0.25">
      <c r="A226">
        <v>12358</v>
      </c>
      <c r="B226" t="s">
        <v>1245</v>
      </c>
      <c r="C226" t="s">
        <v>1018</v>
      </c>
      <c r="D226">
        <v>43.25</v>
      </c>
      <c r="E226">
        <v>28</v>
      </c>
    </row>
    <row r="227" spans="1:5" x14ac:dyDescent="0.25">
      <c r="A227">
        <v>12359</v>
      </c>
      <c r="B227" t="s">
        <v>1246</v>
      </c>
      <c r="C227" t="s">
        <v>1031</v>
      </c>
      <c r="D227">
        <v>87.16</v>
      </c>
      <c r="E227">
        <v>58</v>
      </c>
    </row>
    <row r="228" spans="1:5" x14ac:dyDescent="0.25">
      <c r="A228">
        <v>12360</v>
      </c>
      <c r="B228" t="s">
        <v>1247</v>
      </c>
      <c r="C228" t="s">
        <v>1031</v>
      </c>
      <c r="D228">
        <v>69.37</v>
      </c>
      <c r="E228">
        <v>63</v>
      </c>
    </row>
    <row r="229" spans="1:5" x14ac:dyDescent="0.25">
      <c r="A229">
        <v>12361</v>
      </c>
      <c r="B229" t="s">
        <v>1248</v>
      </c>
      <c r="C229" t="s">
        <v>1022</v>
      </c>
      <c r="D229">
        <v>37.06</v>
      </c>
      <c r="E229">
        <v>23</v>
      </c>
    </row>
    <row r="230" spans="1:5" x14ac:dyDescent="0.25">
      <c r="A230">
        <v>12362</v>
      </c>
      <c r="B230" t="s">
        <v>1249</v>
      </c>
      <c r="C230" t="s">
        <v>1031</v>
      </c>
      <c r="D230">
        <v>90.7</v>
      </c>
      <c r="E230">
        <v>54</v>
      </c>
    </row>
    <row r="231" spans="1:5" x14ac:dyDescent="0.25">
      <c r="A231">
        <v>12363</v>
      </c>
      <c r="B231" t="s">
        <v>1250</v>
      </c>
      <c r="C231" t="s">
        <v>1016</v>
      </c>
      <c r="D231">
        <v>63.42</v>
      </c>
      <c r="E231">
        <v>54</v>
      </c>
    </row>
    <row r="232" spans="1:5" x14ac:dyDescent="0.25">
      <c r="A232">
        <v>12364</v>
      </c>
      <c r="B232" t="s">
        <v>1251</v>
      </c>
      <c r="C232" t="s">
        <v>1026</v>
      </c>
      <c r="D232">
        <v>81.37</v>
      </c>
      <c r="E232">
        <v>73</v>
      </c>
    </row>
    <row r="233" spans="1:5" x14ac:dyDescent="0.25">
      <c r="A233">
        <v>12365</v>
      </c>
      <c r="B233" t="s">
        <v>1252</v>
      </c>
      <c r="C233" t="s">
        <v>1020</v>
      </c>
      <c r="D233">
        <v>10.59</v>
      </c>
      <c r="E233">
        <v>8</v>
      </c>
    </row>
    <row r="234" spans="1:5" x14ac:dyDescent="0.25">
      <c r="A234">
        <v>12366</v>
      </c>
      <c r="B234" t="s">
        <v>1253</v>
      </c>
      <c r="C234" t="s">
        <v>1031</v>
      </c>
      <c r="D234">
        <v>84.09</v>
      </c>
      <c r="E234">
        <v>52</v>
      </c>
    </row>
    <row r="235" spans="1:5" x14ac:dyDescent="0.25">
      <c r="A235">
        <v>12367</v>
      </c>
      <c r="B235" t="s">
        <v>1254</v>
      </c>
      <c r="C235" t="s">
        <v>1020</v>
      </c>
      <c r="D235">
        <v>73.819999999999993</v>
      </c>
      <c r="E235">
        <v>68</v>
      </c>
    </row>
    <row r="236" spans="1:5" x14ac:dyDescent="0.25">
      <c r="A236">
        <v>12368</v>
      </c>
      <c r="B236" t="s">
        <v>1255</v>
      </c>
      <c r="C236" t="s">
        <v>1018</v>
      </c>
      <c r="D236">
        <v>51.94</v>
      </c>
      <c r="E236">
        <v>31</v>
      </c>
    </row>
    <row r="237" spans="1:5" x14ac:dyDescent="0.25">
      <c r="A237">
        <v>12369</v>
      </c>
      <c r="B237" t="s">
        <v>1256</v>
      </c>
      <c r="C237" t="s">
        <v>1022</v>
      </c>
      <c r="D237">
        <v>93.14</v>
      </c>
      <c r="E237">
        <v>64</v>
      </c>
    </row>
    <row r="238" spans="1:5" x14ac:dyDescent="0.25">
      <c r="A238">
        <v>12370</v>
      </c>
      <c r="B238" t="s">
        <v>1257</v>
      </c>
      <c r="C238" t="s">
        <v>1022</v>
      </c>
      <c r="D238">
        <v>17.41</v>
      </c>
      <c r="E238">
        <v>9</v>
      </c>
    </row>
    <row r="239" spans="1:5" x14ac:dyDescent="0.25">
      <c r="A239">
        <v>12371</v>
      </c>
      <c r="B239" t="s">
        <v>1258</v>
      </c>
      <c r="C239" t="s">
        <v>1026</v>
      </c>
      <c r="D239">
        <v>44.22</v>
      </c>
      <c r="E239">
        <v>28</v>
      </c>
    </row>
    <row r="240" spans="1:5" x14ac:dyDescent="0.25">
      <c r="A240">
        <v>12372</v>
      </c>
      <c r="B240" t="s">
        <v>1259</v>
      </c>
      <c r="C240" t="s">
        <v>1020</v>
      </c>
      <c r="D240">
        <v>13.22</v>
      </c>
      <c r="E240">
        <v>11</v>
      </c>
    </row>
    <row r="241" spans="1:5" x14ac:dyDescent="0.25">
      <c r="A241">
        <v>12373</v>
      </c>
      <c r="B241" t="s">
        <v>1260</v>
      </c>
      <c r="C241" t="s">
        <v>1026</v>
      </c>
      <c r="D241">
        <v>89.69</v>
      </c>
      <c r="E241">
        <v>60</v>
      </c>
    </row>
    <row r="242" spans="1:5" x14ac:dyDescent="0.25">
      <c r="A242">
        <v>12374</v>
      </c>
      <c r="B242" s="1" t="s">
        <v>1262</v>
      </c>
      <c r="C242" s="1" t="s">
        <v>1261</v>
      </c>
      <c r="D242">
        <v>24.94</v>
      </c>
      <c r="E242">
        <v>22</v>
      </c>
    </row>
    <row r="243" spans="1:5" x14ac:dyDescent="0.25">
      <c r="A243">
        <v>12375</v>
      </c>
      <c r="B243" s="1" t="s">
        <v>1263</v>
      </c>
      <c r="C243" s="1" t="s">
        <v>1261</v>
      </c>
      <c r="D243">
        <v>59.77</v>
      </c>
      <c r="E243">
        <v>24</v>
      </c>
    </row>
    <row r="244" spans="1:5" x14ac:dyDescent="0.25">
      <c r="A244">
        <v>12376</v>
      </c>
      <c r="B244" s="1" t="s">
        <v>1265</v>
      </c>
      <c r="C244" s="1" t="s">
        <v>1264</v>
      </c>
      <c r="D244">
        <v>93.2</v>
      </c>
      <c r="E244">
        <v>53</v>
      </c>
    </row>
    <row r="245" spans="1:5" x14ac:dyDescent="0.25">
      <c r="A245">
        <v>12377</v>
      </c>
      <c r="B245" s="1" t="s">
        <v>1266</v>
      </c>
      <c r="C245" s="1" t="s">
        <v>1261</v>
      </c>
      <c r="D245">
        <v>62.65</v>
      </c>
      <c r="E245">
        <v>55</v>
      </c>
    </row>
    <row r="246" spans="1:5" x14ac:dyDescent="0.25">
      <c r="A246">
        <v>12378</v>
      </c>
      <c r="B246" s="1" t="s">
        <v>1267</v>
      </c>
      <c r="C246" s="1" t="s">
        <v>1264</v>
      </c>
      <c r="D246">
        <v>93.87</v>
      </c>
      <c r="E246">
        <v>73</v>
      </c>
    </row>
    <row r="247" spans="1:5" x14ac:dyDescent="0.25">
      <c r="A247">
        <v>12379</v>
      </c>
      <c r="B247" s="1" t="s">
        <v>1268</v>
      </c>
      <c r="C247" s="1" t="s">
        <v>1261</v>
      </c>
      <c r="D247">
        <v>47.59</v>
      </c>
      <c r="E247">
        <v>36</v>
      </c>
    </row>
    <row r="248" spans="1:5" x14ac:dyDescent="0.25">
      <c r="A248">
        <v>12380</v>
      </c>
      <c r="B248" s="1" t="s">
        <v>1269</v>
      </c>
      <c r="C248" s="1" t="s">
        <v>1264</v>
      </c>
      <c r="D248">
        <v>81.400000000000006</v>
      </c>
      <c r="E248">
        <v>56</v>
      </c>
    </row>
    <row r="249" spans="1:5" x14ac:dyDescent="0.25">
      <c r="A249">
        <v>12381</v>
      </c>
      <c r="B249" s="1" t="s">
        <v>1271</v>
      </c>
      <c r="C249" s="1" t="s">
        <v>1270</v>
      </c>
      <c r="D249">
        <v>17.940000000000001</v>
      </c>
      <c r="E249">
        <v>14</v>
      </c>
    </row>
    <row r="250" spans="1:5" x14ac:dyDescent="0.25">
      <c r="A250">
        <v>12382</v>
      </c>
      <c r="B250" s="1" t="s">
        <v>1272</v>
      </c>
      <c r="C250" s="1" t="s">
        <v>1264</v>
      </c>
      <c r="D250">
        <v>77.72</v>
      </c>
      <c r="E250">
        <v>71</v>
      </c>
    </row>
    <row r="251" spans="1:5" x14ac:dyDescent="0.25">
      <c r="A251">
        <v>12383</v>
      </c>
      <c r="B251" s="1" t="s">
        <v>1273</v>
      </c>
      <c r="C251" s="1" t="s">
        <v>1264</v>
      </c>
      <c r="D251">
        <v>73.06</v>
      </c>
      <c r="E251">
        <v>54</v>
      </c>
    </row>
    <row r="252" spans="1:5" x14ac:dyDescent="0.25">
      <c r="A252">
        <v>12384</v>
      </c>
      <c r="B252" s="1" t="s">
        <v>1274</v>
      </c>
      <c r="C252" s="1" t="s">
        <v>1261</v>
      </c>
      <c r="D252">
        <v>46.55</v>
      </c>
      <c r="E252">
        <v>38</v>
      </c>
    </row>
    <row r="253" spans="1:5" x14ac:dyDescent="0.25">
      <c r="A253">
        <v>12385</v>
      </c>
      <c r="B253" s="1" t="s">
        <v>1275</v>
      </c>
      <c r="C253" s="1" t="s">
        <v>1270</v>
      </c>
      <c r="D253">
        <v>35.19</v>
      </c>
      <c r="E253">
        <v>30</v>
      </c>
    </row>
    <row r="254" spans="1:5" x14ac:dyDescent="0.25">
      <c r="A254">
        <v>12386</v>
      </c>
      <c r="B254" s="1" t="s">
        <v>1276</v>
      </c>
      <c r="C254" s="1" t="s">
        <v>1264</v>
      </c>
      <c r="D254">
        <v>14.39</v>
      </c>
      <c r="E254">
        <v>13</v>
      </c>
    </row>
    <row r="255" spans="1:5" x14ac:dyDescent="0.25">
      <c r="A255">
        <v>12387</v>
      </c>
      <c r="B255" s="1" t="s">
        <v>1277</v>
      </c>
      <c r="C255" s="1" t="s">
        <v>1264</v>
      </c>
      <c r="D255">
        <v>23.75</v>
      </c>
      <c r="E255">
        <v>17</v>
      </c>
    </row>
    <row r="256" spans="1:5" x14ac:dyDescent="0.25">
      <c r="A256">
        <v>12388</v>
      </c>
      <c r="B256" s="1" t="s">
        <v>1278</v>
      </c>
      <c r="C256" s="1" t="s">
        <v>1264</v>
      </c>
      <c r="D256">
        <v>58.9</v>
      </c>
      <c r="E256">
        <v>25</v>
      </c>
    </row>
    <row r="257" spans="1:5" x14ac:dyDescent="0.25">
      <c r="A257">
        <v>12389</v>
      </c>
      <c r="B257" s="1" t="s">
        <v>1279</v>
      </c>
      <c r="C257" s="1" t="s">
        <v>1264</v>
      </c>
      <c r="D257">
        <v>32.619999999999997</v>
      </c>
      <c r="E257">
        <v>25</v>
      </c>
    </row>
    <row r="258" spans="1:5" x14ac:dyDescent="0.25">
      <c r="A258">
        <v>12390</v>
      </c>
      <c r="B258" s="1" t="s">
        <v>1280</v>
      </c>
      <c r="C258" s="1" t="s">
        <v>1264</v>
      </c>
      <c r="D258">
        <v>66.349999999999994</v>
      </c>
      <c r="E258">
        <v>61</v>
      </c>
    </row>
    <row r="259" spans="1:5" x14ac:dyDescent="0.25">
      <c r="A259">
        <v>12391</v>
      </c>
      <c r="B259" s="1" t="s">
        <v>1281</v>
      </c>
      <c r="C259" s="1" t="s">
        <v>1264</v>
      </c>
      <c r="D259">
        <v>25.91</v>
      </c>
      <c r="E259">
        <v>23</v>
      </c>
    </row>
    <row r="260" spans="1:5" x14ac:dyDescent="0.25">
      <c r="A260">
        <v>12392</v>
      </c>
      <c r="B260" s="1" t="s">
        <v>1282</v>
      </c>
      <c r="C260" s="1" t="s">
        <v>1264</v>
      </c>
      <c r="D260">
        <v>32.25</v>
      </c>
      <c r="E260">
        <v>27</v>
      </c>
    </row>
    <row r="261" spans="1:5" x14ac:dyDescent="0.25">
      <c r="A261">
        <v>12393</v>
      </c>
      <c r="B261" s="1" t="s">
        <v>1283</v>
      </c>
      <c r="C261" s="1" t="s">
        <v>1270</v>
      </c>
      <c r="D261">
        <v>65.94</v>
      </c>
      <c r="E261">
        <v>60</v>
      </c>
    </row>
    <row r="262" spans="1:5" x14ac:dyDescent="0.25">
      <c r="A262">
        <v>12394</v>
      </c>
      <c r="B262" s="1" t="s">
        <v>1284</v>
      </c>
      <c r="C262" s="1" t="s">
        <v>1264</v>
      </c>
      <c r="D262">
        <v>75.06</v>
      </c>
      <c r="E262">
        <v>57</v>
      </c>
    </row>
    <row r="263" spans="1:5" x14ac:dyDescent="0.25">
      <c r="A263">
        <v>12395</v>
      </c>
      <c r="B263" s="1" t="s">
        <v>1285</v>
      </c>
      <c r="C263" s="1" t="s">
        <v>1264</v>
      </c>
      <c r="D263">
        <v>16.45</v>
      </c>
      <c r="E263">
        <v>10</v>
      </c>
    </row>
    <row r="264" spans="1:5" x14ac:dyDescent="0.25">
      <c r="A264">
        <v>12396</v>
      </c>
      <c r="B264" s="1" t="s">
        <v>1286</v>
      </c>
      <c r="C264" s="1" t="s">
        <v>1264</v>
      </c>
      <c r="D264">
        <v>38.299999999999997</v>
      </c>
      <c r="E264">
        <v>24</v>
      </c>
    </row>
    <row r="265" spans="1:5" x14ac:dyDescent="0.25">
      <c r="A265">
        <v>12397</v>
      </c>
      <c r="B265" s="1" t="s">
        <v>1287</v>
      </c>
      <c r="C265" s="1" t="s">
        <v>1261</v>
      </c>
      <c r="D265">
        <v>22.24</v>
      </c>
      <c r="E265">
        <v>11</v>
      </c>
    </row>
    <row r="266" spans="1:5" x14ac:dyDescent="0.25">
      <c r="A266">
        <v>12398</v>
      </c>
      <c r="B266" s="1" t="s">
        <v>1288</v>
      </c>
      <c r="C266" s="1" t="s">
        <v>1264</v>
      </c>
      <c r="D266">
        <v>54.45</v>
      </c>
      <c r="E266">
        <v>30</v>
      </c>
    </row>
    <row r="267" spans="1:5" x14ac:dyDescent="0.25">
      <c r="A267">
        <v>12399</v>
      </c>
      <c r="B267" s="1" t="s">
        <v>1289</v>
      </c>
      <c r="C267" s="1" t="s">
        <v>1270</v>
      </c>
      <c r="D267">
        <v>98.4</v>
      </c>
      <c r="E267">
        <v>54</v>
      </c>
    </row>
    <row r="268" spans="1:5" x14ac:dyDescent="0.25">
      <c r="A268">
        <v>12400</v>
      </c>
      <c r="B268" s="1" t="s">
        <v>1290</v>
      </c>
      <c r="C268" s="1" t="s">
        <v>1261</v>
      </c>
      <c r="D268">
        <v>35.47</v>
      </c>
      <c r="E268">
        <v>21</v>
      </c>
    </row>
    <row r="269" spans="1:5" x14ac:dyDescent="0.25">
      <c r="A269">
        <v>12401</v>
      </c>
      <c r="B269" s="1" t="s">
        <v>1291</v>
      </c>
      <c r="C269" s="1" t="s">
        <v>1264</v>
      </c>
      <c r="D269">
        <v>74.599999999999994</v>
      </c>
      <c r="E269">
        <v>64</v>
      </c>
    </row>
    <row r="270" spans="1:5" x14ac:dyDescent="0.25">
      <c r="A270">
        <v>12402</v>
      </c>
      <c r="B270" s="1" t="s">
        <v>1292</v>
      </c>
      <c r="C270" s="1" t="s">
        <v>1261</v>
      </c>
      <c r="D270">
        <v>70.739999999999995</v>
      </c>
      <c r="E270">
        <v>64</v>
      </c>
    </row>
    <row r="271" spans="1:5" x14ac:dyDescent="0.25">
      <c r="A271">
        <v>12403</v>
      </c>
      <c r="B271" s="1" t="s">
        <v>1293</v>
      </c>
      <c r="C271" s="1" t="s">
        <v>1264</v>
      </c>
      <c r="D271">
        <v>35.54</v>
      </c>
      <c r="E271">
        <v>25</v>
      </c>
    </row>
    <row r="272" spans="1:5" x14ac:dyDescent="0.25">
      <c r="A272">
        <v>12404</v>
      </c>
      <c r="B272" s="1" t="s">
        <v>1294</v>
      </c>
      <c r="C272" s="1" t="s">
        <v>1264</v>
      </c>
      <c r="D272">
        <v>67.430000000000007</v>
      </c>
      <c r="E272">
        <v>53</v>
      </c>
    </row>
    <row r="273" spans="1:5" x14ac:dyDescent="0.25">
      <c r="A273">
        <v>12405</v>
      </c>
      <c r="B273" s="1" t="s">
        <v>1295</v>
      </c>
      <c r="C273" s="1" t="s">
        <v>1264</v>
      </c>
      <c r="D273">
        <v>21.12</v>
      </c>
      <c r="E273">
        <v>11</v>
      </c>
    </row>
    <row r="274" spans="1:5" x14ac:dyDescent="0.25">
      <c r="A274">
        <v>12406</v>
      </c>
      <c r="B274" s="1" t="s">
        <v>1296</v>
      </c>
      <c r="C274" s="1" t="s">
        <v>1264</v>
      </c>
      <c r="D274">
        <v>21.54</v>
      </c>
      <c r="E274">
        <v>10</v>
      </c>
    </row>
    <row r="275" spans="1:5" x14ac:dyDescent="0.25">
      <c r="A275">
        <v>12407</v>
      </c>
      <c r="B275" s="1" t="s">
        <v>1297</v>
      </c>
      <c r="C275" s="1" t="s">
        <v>1264</v>
      </c>
      <c r="D275">
        <v>12.03</v>
      </c>
      <c r="E275">
        <v>9</v>
      </c>
    </row>
    <row r="276" spans="1:5" x14ac:dyDescent="0.25">
      <c r="A276">
        <v>12408</v>
      </c>
      <c r="B276" s="1" t="s">
        <v>1298</v>
      </c>
      <c r="C276" s="1" t="s">
        <v>1270</v>
      </c>
      <c r="D276">
        <v>99.71</v>
      </c>
      <c r="E276">
        <v>93</v>
      </c>
    </row>
    <row r="277" spans="1:5" x14ac:dyDescent="0.25">
      <c r="A277">
        <v>12409</v>
      </c>
      <c r="B277" s="1" t="s">
        <v>1299</v>
      </c>
      <c r="C277" s="1" t="s">
        <v>1261</v>
      </c>
      <c r="D277">
        <v>47.97</v>
      </c>
      <c r="E277">
        <v>38</v>
      </c>
    </row>
    <row r="278" spans="1:5" x14ac:dyDescent="0.25">
      <c r="A278">
        <v>12410</v>
      </c>
      <c r="B278" s="1" t="s">
        <v>1300</v>
      </c>
      <c r="C278" s="1" t="s">
        <v>1264</v>
      </c>
      <c r="D278">
        <v>21.82</v>
      </c>
      <c r="E278">
        <v>9</v>
      </c>
    </row>
    <row r="279" spans="1:5" x14ac:dyDescent="0.25">
      <c r="A279">
        <v>12411</v>
      </c>
      <c r="B279" s="1" t="s">
        <v>1301</v>
      </c>
      <c r="C279" s="1" t="s">
        <v>1261</v>
      </c>
      <c r="D279">
        <v>95.42</v>
      </c>
      <c r="E279">
        <v>62</v>
      </c>
    </row>
    <row r="280" spans="1:5" x14ac:dyDescent="0.25">
      <c r="A280">
        <v>12412</v>
      </c>
      <c r="B280" s="1" t="s">
        <v>1302</v>
      </c>
      <c r="C280" s="1" t="s">
        <v>1261</v>
      </c>
      <c r="D280">
        <v>70.989999999999995</v>
      </c>
      <c r="E280">
        <v>61</v>
      </c>
    </row>
    <row r="281" spans="1:5" x14ac:dyDescent="0.25">
      <c r="A281">
        <v>12413</v>
      </c>
      <c r="B281" s="1" t="s">
        <v>1303</v>
      </c>
      <c r="C281" s="1" t="s">
        <v>1270</v>
      </c>
      <c r="D281">
        <v>44.02</v>
      </c>
      <c r="E281">
        <v>20</v>
      </c>
    </row>
    <row r="282" spans="1:5" x14ac:dyDescent="0.25">
      <c r="A282">
        <v>12414</v>
      </c>
      <c r="B282" s="1" t="s">
        <v>1304</v>
      </c>
      <c r="C282" s="1" t="s">
        <v>1270</v>
      </c>
      <c r="D282">
        <v>69.959999999999994</v>
      </c>
      <c r="E282">
        <v>55</v>
      </c>
    </row>
    <row r="283" spans="1:5" x14ac:dyDescent="0.25">
      <c r="A283">
        <v>12415</v>
      </c>
      <c r="B283" s="1" t="s">
        <v>1305</v>
      </c>
      <c r="C283" s="1" t="s">
        <v>1264</v>
      </c>
      <c r="D283">
        <v>37</v>
      </c>
      <c r="E283">
        <v>29</v>
      </c>
    </row>
    <row r="284" spans="1:5" x14ac:dyDescent="0.25">
      <c r="A284">
        <v>12416</v>
      </c>
      <c r="B284" s="1" t="s">
        <v>1306</v>
      </c>
      <c r="C284" s="1" t="s">
        <v>1264</v>
      </c>
      <c r="D284">
        <v>15.34</v>
      </c>
      <c r="E284">
        <v>13</v>
      </c>
    </row>
    <row r="285" spans="1:5" x14ac:dyDescent="0.25">
      <c r="A285">
        <v>12417</v>
      </c>
      <c r="B285" s="1" t="s">
        <v>1307</v>
      </c>
      <c r="C285" s="1" t="s">
        <v>1270</v>
      </c>
      <c r="D285">
        <v>99.83</v>
      </c>
      <c r="E285">
        <v>81</v>
      </c>
    </row>
    <row r="286" spans="1:5" x14ac:dyDescent="0.25">
      <c r="A286">
        <v>12418</v>
      </c>
      <c r="B286" s="1" t="s">
        <v>1308</v>
      </c>
      <c r="C286" s="1" t="s">
        <v>1264</v>
      </c>
      <c r="D286">
        <v>47.67</v>
      </c>
      <c r="E286">
        <v>25</v>
      </c>
    </row>
    <row r="287" spans="1:5" x14ac:dyDescent="0.25">
      <c r="A287">
        <v>12419</v>
      </c>
      <c r="B287" s="1" t="s">
        <v>1309</v>
      </c>
      <c r="C287" s="1" t="s">
        <v>1264</v>
      </c>
      <c r="D287">
        <v>66.680000000000007</v>
      </c>
      <c r="E287">
        <v>57</v>
      </c>
    </row>
    <row r="288" spans="1:5" x14ac:dyDescent="0.25">
      <c r="A288">
        <v>12420</v>
      </c>
      <c r="B288" s="1" t="s">
        <v>1310</v>
      </c>
      <c r="C288" s="1" t="s">
        <v>1270</v>
      </c>
      <c r="D288">
        <v>74.86</v>
      </c>
      <c r="E288">
        <v>58</v>
      </c>
    </row>
    <row r="289" spans="1:5" x14ac:dyDescent="0.25">
      <c r="A289">
        <v>12421</v>
      </c>
      <c r="B289" s="1" t="s">
        <v>1311</v>
      </c>
      <c r="C289" s="1" t="s">
        <v>1270</v>
      </c>
      <c r="D289">
        <v>23.75</v>
      </c>
      <c r="E289">
        <v>9</v>
      </c>
    </row>
    <row r="290" spans="1:5" x14ac:dyDescent="0.25">
      <c r="A290">
        <v>12422</v>
      </c>
      <c r="B290" s="1" t="s">
        <v>1312</v>
      </c>
      <c r="C290" s="1" t="s">
        <v>1264</v>
      </c>
      <c r="D290">
        <v>48.51</v>
      </c>
      <c r="E290">
        <v>31</v>
      </c>
    </row>
    <row r="291" spans="1:5" x14ac:dyDescent="0.25">
      <c r="A291">
        <v>12423</v>
      </c>
      <c r="B291" s="1" t="s">
        <v>1313</v>
      </c>
      <c r="C291" s="1" t="s">
        <v>1264</v>
      </c>
      <c r="D291">
        <v>94.88</v>
      </c>
      <c r="E291">
        <v>55</v>
      </c>
    </row>
    <row r="292" spans="1:5" x14ac:dyDescent="0.25">
      <c r="A292">
        <v>12424</v>
      </c>
      <c r="B292" s="1" t="s">
        <v>1314</v>
      </c>
      <c r="C292" s="1" t="s">
        <v>1261</v>
      </c>
      <c r="D292">
        <v>40.299999999999997</v>
      </c>
      <c r="E292">
        <v>30</v>
      </c>
    </row>
    <row r="293" spans="1:5" x14ac:dyDescent="0.25">
      <c r="A293">
        <v>12425</v>
      </c>
      <c r="B293" s="1" t="s">
        <v>1315</v>
      </c>
      <c r="C293" s="1" t="s">
        <v>1261</v>
      </c>
      <c r="D293">
        <v>27.85</v>
      </c>
      <c r="E293">
        <v>25</v>
      </c>
    </row>
    <row r="294" spans="1:5" x14ac:dyDescent="0.25">
      <c r="A294">
        <v>12426</v>
      </c>
      <c r="B294" s="1" t="s">
        <v>1316</v>
      </c>
      <c r="C294" s="1" t="s">
        <v>1264</v>
      </c>
      <c r="D294">
        <v>62.48</v>
      </c>
      <c r="E294">
        <v>54</v>
      </c>
    </row>
    <row r="295" spans="1:5" x14ac:dyDescent="0.25">
      <c r="A295">
        <v>12427</v>
      </c>
      <c r="B295" s="1" t="s">
        <v>1317</v>
      </c>
      <c r="C295" s="1" t="s">
        <v>1270</v>
      </c>
      <c r="D295">
        <v>36.36</v>
      </c>
      <c r="E295">
        <v>30</v>
      </c>
    </row>
    <row r="296" spans="1:5" x14ac:dyDescent="0.25">
      <c r="A296">
        <v>12428</v>
      </c>
      <c r="B296" s="1" t="s">
        <v>1318</v>
      </c>
      <c r="C296" s="1" t="s">
        <v>1264</v>
      </c>
      <c r="D296">
        <v>18.11</v>
      </c>
      <c r="E296">
        <v>9</v>
      </c>
    </row>
    <row r="297" spans="1:5" x14ac:dyDescent="0.25">
      <c r="A297">
        <v>12429</v>
      </c>
      <c r="B297" s="1" t="s">
        <v>1319</v>
      </c>
      <c r="C297" s="1" t="s">
        <v>1264</v>
      </c>
      <c r="D297">
        <v>51.92</v>
      </c>
      <c r="E297">
        <v>44</v>
      </c>
    </row>
    <row r="298" spans="1:5" x14ac:dyDescent="0.25">
      <c r="A298">
        <v>12430</v>
      </c>
      <c r="B298" s="1" t="s">
        <v>1320</v>
      </c>
      <c r="C298" s="1" t="s">
        <v>1261</v>
      </c>
      <c r="D298">
        <v>28.84</v>
      </c>
      <c r="E298">
        <v>20</v>
      </c>
    </row>
    <row r="299" spans="1:5" x14ac:dyDescent="0.25">
      <c r="A299">
        <v>12431</v>
      </c>
      <c r="B299" s="1" t="s">
        <v>1321</v>
      </c>
      <c r="C299" s="1" t="s">
        <v>1264</v>
      </c>
      <c r="D299">
        <v>78.38</v>
      </c>
      <c r="E299">
        <v>50</v>
      </c>
    </row>
    <row r="300" spans="1:5" x14ac:dyDescent="0.25">
      <c r="A300">
        <v>12432</v>
      </c>
      <c r="B300" s="1" t="s">
        <v>1322</v>
      </c>
      <c r="C300" s="1" t="s">
        <v>1264</v>
      </c>
      <c r="D300">
        <v>60.01</v>
      </c>
      <c r="E300">
        <v>50</v>
      </c>
    </row>
    <row r="301" spans="1:5" x14ac:dyDescent="0.25">
      <c r="A301">
        <v>12433</v>
      </c>
      <c r="B301" s="1" t="s">
        <v>1323</v>
      </c>
      <c r="C301" s="1" t="s">
        <v>1264</v>
      </c>
      <c r="D301">
        <v>88.61</v>
      </c>
      <c r="E301">
        <v>55</v>
      </c>
    </row>
    <row r="302" spans="1:5" x14ac:dyDescent="0.25">
      <c r="A302">
        <v>12434</v>
      </c>
      <c r="B302" s="1" t="s">
        <v>1324</v>
      </c>
      <c r="C302" s="1" t="s">
        <v>1270</v>
      </c>
      <c r="D302">
        <v>99.82</v>
      </c>
      <c r="E302">
        <v>53</v>
      </c>
    </row>
    <row r="303" spans="1:5" x14ac:dyDescent="0.25">
      <c r="A303">
        <v>12435</v>
      </c>
      <c r="B303" s="1" t="s">
        <v>1325</v>
      </c>
      <c r="C303" s="1" t="s">
        <v>1264</v>
      </c>
      <c r="D303">
        <v>39.01</v>
      </c>
      <c r="E303">
        <v>25</v>
      </c>
    </row>
    <row r="304" spans="1:5" x14ac:dyDescent="0.25">
      <c r="A304">
        <v>12436</v>
      </c>
      <c r="B304" s="1" t="s">
        <v>1326</v>
      </c>
      <c r="C304" s="1" t="s">
        <v>1264</v>
      </c>
      <c r="D304">
        <v>48.61</v>
      </c>
      <c r="E304">
        <v>26</v>
      </c>
    </row>
    <row r="305" spans="1:5" x14ac:dyDescent="0.25">
      <c r="A305">
        <v>12437</v>
      </c>
      <c r="B305" s="1" t="s">
        <v>1327</v>
      </c>
      <c r="C305" s="1" t="s">
        <v>1261</v>
      </c>
      <c r="D305">
        <v>51.19</v>
      </c>
      <c r="E305">
        <v>21</v>
      </c>
    </row>
    <row r="306" spans="1:5" x14ac:dyDescent="0.25">
      <c r="A306">
        <v>12438</v>
      </c>
      <c r="B306" s="1" t="s">
        <v>1328</v>
      </c>
      <c r="C306" s="1" t="s">
        <v>1261</v>
      </c>
      <c r="D306">
        <v>14.96</v>
      </c>
      <c r="E306">
        <v>9</v>
      </c>
    </row>
    <row r="307" spans="1:5" x14ac:dyDescent="0.25">
      <c r="A307">
        <v>12439</v>
      </c>
      <c r="B307" s="1" t="s">
        <v>1329</v>
      </c>
      <c r="C307" s="1" t="s">
        <v>1264</v>
      </c>
      <c r="D307">
        <v>72.2</v>
      </c>
      <c r="E307">
        <v>63</v>
      </c>
    </row>
    <row r="308" spans="1:5" x14ac:dyDescent="0.25">
      <c r="A308">
        <v>12440</v>
      </c>
      <c r="B308" s="1" t="s">
        <v>1330</v>
      </c>
      <c r="C308" s="1" t="s">
        <v>1270</v>
      </c>
      <c r="D308">
        <v>40.229999999999997</v>
      </c>
      <c r="E308">
        <v>23</v>
      </c>
    </row>
    <row r="309" spans="1:5" x14ac:dyDescent="0.25">
      <c r="A309">
        <v>12441</v>
      </c>
      <c r="B309" s="1" t="s">
        <v>1331</v>
      </c>
      <c r="C309" s="1" t="s">
        <v>1264</v>
      </c>
      <c r="D309">
        <v>88.79</v>
      </c>
      <c r="E309">
        <v>66</v>
      </c>
    </row>
    <row r="310" spans="1:5" x14ac:dyDescent="0.25">
      <c r="A310">
        <v>12442</v>
      </c>
      <c r="B310" s="1" t="s">
        <v>1332</v>
      </c>
      <c r="C310" s="1" t="s">
        <v>1264</v>
      </c>
      <c r="D310">
        <v>26.48</v>
      </c>
      <c r="E310">
        <v>11</v>
      </c>
    </row>
    <row r="311" spans="1:5" x14ac:dyDescent="0.25">
      <c r="A311">
        <v>12443</v>
      </c>
      <c r="B311" s="1" t="s">
        <v>1333</v>
      </c>
      <c r="C311" s="1" t="s">
        <v>1264</v>
      </c>
      <c r="D311">
        <v>81.91</v>
      </c>
      <c r="E311">
        <v>56</v>
      </c>
    </row>
    <row r="312" spans="1:5" x14ac:dyDescent="0.25">
      <c r="A312">
        <v>12444</v>
      </c>
      <c r="B312" s="1" t="s">
        <v>1334</v>
      </c>
      <c r="C312" s="1" t="s">
        <v>1261</v>
      </c>
      <c r="D312">
        <v>79.930000000000007</v>
      </c>
      <c r="E312">
        <v>56</v>
      </c>
    </row>
    <row r="313" spans="1:5" x14ac:dyDescent="0.25">
      <c r="A313">
        <v>12445</v>
      </c>
      <c r="B313" s="1" t="s">
        <v>1335</v>
      </c>
      <c r="C313" s="1" t="s">
        <v>1261</v>
      </c>
      <c r="D313">
        <v>69.33</v>
      </c>
      <c r="E313">
        <v>63</v>
      </c>
    </row>
    <row r="314" spans="1:5" x14ac:dyDescent="0.25">
      <c r="A314">
        <v>12446</v>
      </c>
      <c r="B314" s="1" t="s">
        <v>1336</v>
      </c>
      <c r="C314" s="1" t="s">
        <v>1264</v>
      </c>
      <c r="D314">
        <v>14.23</v>
      </c>
      <c r="E314">
        <v>9</v>
      </c>
    </row>
    <row r="315" spans="1:5" x14ac:dyDescent="0.25">
      <c r="A315">
        <v>12447</v>
      </c>
      <c r="B315" s="1" t="s">
        <v>1337</v>
      </c>
      <c r="C315" s="1" t="s">
        <v>1264</v>
      </c>
      <c r="D315">
        <v>15.55</v>
      </c>
      <c r="E315">
        <v>9</v>
      </c>
    </row>
    <row r="316" spans="1:5" x14ac:dyDescent="0.25">
      <c r="A316">
        <v>12448</v>
      </c>
      <c r="B316" s="1" t="s">
        <v>1338</v>
      </c>
      <c r="C316" s="1" t="s">
        <v>1261</v>
      </c>
      <c r="D316">
        <v>78.13</v>
      </c>
      <c r="E316">
        <v>69</v>
      </c>
    </row>
    <row r="317" spans="1:5" x14ac:dyDescent="0.25">
      <c r="A317">
        <v>12449</v>
      </c>
      <c r="B317" s="1" t="s">
        <v>1339</v>
      </c>
      <c r="C317" s="1" t="s">
        <v>1264</v>
      </c>
      <c r="D317">
        <v>99.37</v>
      </c>
      <c r="E317">
        <v>68</v>
      </c>
    </row>
    <row r="318" spans="1:5" x14ac:dyDescent="0.25">
      <c r="A318">
        <v>12450</v>
      </c>
      <c r="B318" s="1" t="s">
        <v>1340</v>
      </c>
      <c r="C318" s="1" t="s">
        <v>1261</v>
      </c>
      <c r="D318">
        <v>21.08</v>
      </c>
      <c r="E318">
        <v>8</v>
      </c>
    </row>
    <row r="319" spans="1:5" x14ac:dyDescent="0.25">
      <c r="A319">
        <v>12451</v>
      </c>
      <c r="B319" s="1" t="s">
        <v>1341</v>
      </c>
      <c r="C319" s="1" t="s">
        <v>1264</v>
      </c>
      <c r="D319">
        <v>74.790000000000006</v>
      </c>
      <c r="E319">
        <v>51</v>
      </c>
    </row>
    <row r="320" spans="1:5" x14ac:dyDescent="0.25">
      <c r="A320">
        <v>12452</v>
      </c>
      <c r="B320" s="1" t="s">
        <v>1342</v>
      </c>
      <c r="C320" s="1" t="s">
        <v>1264</v>
      </c>
      <c r="D320">
        <v>29.67</v>
      </c>
      <c r="E320">
        <v>11</v>
      </c>
    </row>
    <row r="321" spans="1:5" x14ac:dyDescent="0.25">
      <c r="A321">
        <v>12453</v>
      </c>
      <c r="B321" s="1" t="s">
        <v>1343</v>
      </c>
      <c r="C321" s="1" t="s">
        <v>1264</v>
      </c>
      <c r="D321">
        <v>44.07</v>
      </c>
      <c r="E321">
        <v>24</v>
      </c>
    </row>
    <row r="322" spans="1:5" x14ac:dyDescent="0.25">
      <c r="A322">
        <v>12454</v>
      </c>
      <c r="B322" s="1" t="s">
        <v>1344</v>
      </c>
      <c r="C322" s="1" t="s">
        <v>1264</v>
      </c>
      <c r="D322">
        <v>22.93</v>
      </c>
      <c r="E322">
        <v>18</v>
      </c>
    </row>
    <row r="323" spans="1:5" x14ac:dyDescent="0.25">
      <c r="A323">
        <v>12455</v>
      </c>
      <c r="B323" s="1" t="s">
        <v>1345</v>
      </c>
      <c r="C323" s="1" t="s">
        <v>1264</v>
      </c>
      <c r="D323">
        <v>39.42</v>
      </c>
      <c r="E323">
        <v>23</v>
      </c>
    </row>
    <row r="324" spans="1:5" x14ac:dyDescent="0.25">
      <c r="A324">
        <v>12456</v>
      </c>
      <c r="B324" s="1" t="s">
        <v>1346</v>
      </c>
      <c r="C324" s="1" t="s">
        <v>1264</v>
      </c>
      <c r="D324">
        <v>15.26</v>
      </c>
      <c r="E324">
        <v>8</v>
      </c>
    </row>
    <row r="325" spans="1:5" x14ac:dyDescent="0.25">
      <c r="A325">
        <v>12457</v>
      </c>
      <c r="B325" s="1" t="s">
        <v>1347</v>
      </c>
      <c r="C325" s="1" t="s">
        <v>1261</v>
      </c>
      <c r="D325">
        <v>61.77</v>
      </c>
      <c r="E325">
        <v>51</v>
      </c>
    </row>
    <row r="326" spans="1:5" x14ac:dyDescent="0.25">
      <c r="A326">
        <v>12458</v>
      </c>
      <c r="B326" s="1" t="s">
        <v>1348</v>
      </c>
      <c r="C326" s="1" t="s">
        <v>1270</v>
      </c>
      <c r="D326">
        <v>21.52</v>
      </c>
      <c r="E326">
        <v>16</v>
      </c>
    </row>
    <row r="327" spans="1:5" x14ac:dyDescent="0.25">
      <c r="A327">
        <v>12459</v>
      </c>
      <c r="B327" s="1" t="s">
        <v>1349</v>
      </c>
      <c r="C327" s="1" t="s">
        <v>1264</v>
      </c>
      <c r="D327">
        <v>97.74</v>
      </c>
      <c r="E327">
        <v>75</v>
      </c>
    </row>
    <row r="328" spans="1:5" x14ac:dyDescent="0.25">
      <c r="A328">
        <v>12460</v>
      </c>
      <c r="B328" s="1" t="s">
        <v>1350</v>
      </c>
      <c r="C328" s="1" t="s">
        <v>1264</v>
      </c>
      <c r="D328">
        <v>99.78</v>
      </c>
      <c r="E328">
        <v>70</v>
      </c>
    </row>
    <row r="329" spans="1:5" x14ac:dyDescent="0.25">
      <c r="A329">
        <v>12461</v>
      </c>
      <c r="B329" s="1" t="s">
        <v>1351</v>
      </c>
      <c r="C329" s="1" t="s">
        <v>1264</v>
      </c>
      <c r="D329">
        <v>94.26</v>
      </c>
      <c r="E329">
        <v>80</v>
      </c>
    </row>
    <row r="330" spans="1:5" x14ac:dyDescent="0.25">
      <c r="A330">
        <v>12462</v>
      </c>
      <c r="B330" s="1" t="s">
        <v>1352</v>
      </c>
      <c r="C330" s="1" t="s">
        <v>1264</v>
      </c>
      <c r="D330">
        <v>51.13</v>
      </c>
      <c r="E330">
        <v>29</v>
      </c>
    </row>
    <row r="331" spans="1:5" x14ac:dyDescent="0.25">
      <c r="A331">
        <v>12463</v>
      </c>
      <c r="B331" s="1" t="s">
        <v>1353</v>
      </c>
      <c r="C331" s="1" t="s">
        <v>1264</v>
      </c>
      <c r="D331">
        <v>36.36</v>
      </c>
      <c r="E331">
        <v>23</v>
      </c>
    </row>
    <row r="332" spans="1:5" x14ac:dyDescent="0.25">
      <c r="A332">
        <v>12464</v>
      </c>
      <c r="B332" s="1" t="s">
        <v>1354</v>
      </c>
      <c r="C332" s="1" t="s">
        <v>1261</v>
      </c>
      <c r="D332">
        <v>22.02</v>
      </c>
      <c r="E332">
        <v>14</v>
      </c>
    </row>
    <row r="333" spans="1:5" x14ac:dyDescent="0.25">
      <c r="A333">
        <v>12465</v>
      </c>
      <c r="B333" s="1" t="s">
        <v>1355</v>
      </c>
      <c r="C333" s="1" t="s">
        <v>1264</v>
      </c>
      <c r="D333">
        <v>32.9</v>
      </c>
      <c r="E333">
        <v>22</v>
      </c>
    </row>
    <row r="334" spans="1:5" x14ac:dyDescent="0.25">
      <c r="A334">
        <v>12466</v>
      </c>
      <c r="B334" s="1" t="s">
        <v>1356</v>
      </c>
      <c r="C334" s="1" t="s">
        <v>1264</v>
      </c>
      <c r="D334">
        <v>77.02</v>
      </c>
      <c r="E334">
        <v>63</v>
      </c>
    </row>
    <row r="335" spans="1:5" x14ac:dyDescent="0.25">
      <c r="A335">
        <v>12467</v>
      </c>
      <c r="B335" s="1" t="s">
        <v>1357</v>
      </c>
      <c r="C335" s="1" t="s">
        <v>1261</v>
      </c>
      <c r="D335">
        <v>23.48</v>
      </c>
      <c r="E335">
        <v>15</v>
      </c>
    </row>
    <row r="336" spans="1:5" x14ac:dyDescent="0.25">
      <c r="A336">
        <v>12468</v>
      </c>
      <c r="B336" s="1" t="s">
        <v>1358</v>
      </c>
      <c r="C336" s="1" t="s">
        <v>1264</v>
      </c>
      <c r="D336">
        <v>14.7</v>
      </c>
      <c r="E336">
        <v>13</v>
      </c>
    </row>
    <row r="337" spans="1:5" x14ac:dyDescent="0.25">
      <c r="A337">
        <v>12469</v>
      </c>
      <c r="B337" s="1" t="s">
        <v>1359</v>
      </c>
      <c r="C337" s="1" t="s">
        <v>1264</v>
      </c>
      <c r="D337">
        <v>28.45</v>
      </c>
      <c r="E337">
        <v>14</v>
      </c>
    </row>
    <row r="338" spans="1:5" x14ac:dyDescent="0.25">
      <c r="A338">
        <v>12470</v>
      </c>
      <c r="B338" s="1" t="s">
        <v>1360</v>
      </c>
      <c r="C338" s="1" t="s">
        <v>1264</v>
      </c>
      <c r="D338">
        <v>76.400000000000006</v>
      </c>
      <c r="E338">
        <v>56</v>
      </c>
    </row>
    <row r="339" spans="1:5" x14ac:dyDescent="0.25">
      <c r="A339">
        <v>12471</v>
      </c>
      <c r="B339" s="1" t="s">
        <v>1361</v>
      </c>
      <c r="C339" s="1" t="s">
        <v>1270</v>
      </c>
      <c r="D339">
        <v>57.95</v>
      </c>
      <c r="E339">
        <v>42</v>
      </c>
    </row>
    <row r="340" spans="1:5" x14ac:dyDescent="0.25">
      <c r="A340">
        <v>12472</v>
      </c>
      <c r="B340" s="1" t="s">
        <v>1362</v>
      </c>
      <c r="C340" s="1" t="s">
        <v>1264</v>
      </c>
      <c r="D340">
        <v>47.65</v>
      </c>
      <c r="E340">
        <v>21</v>
      </c>
    </row>
    <row r="341" spans="1:5" x14ac:dyDescent="0.25">
      <c r="A341">
        <v>12473</v>
      </c>
      <c r="B341" s="1" t="s">
        <v>1363</v>
      </c>
      <c r="C341" s="1" t="s">
        <v>1264</v>
      </c>
      <c r="D341">
        <v>42.82</v>
      </c>
      <c r="E341">
        <v>28</v>
      </c>
    </row>
    <row r="342" spans="1:5" x14ac:dyDescent="0.25">
      <c r="A342">
        <v>12474</v>
      </c>
      <c r="B342" s="1" t="s">
        <v>1364</v>
      </c>
      <c r="C342" s="1" t="s">
        <v>1270</v>
      </c>
      <c r="D342">
        <v>48.09</v>
      </c>
      <c r="E342">
        <v>34</v>
      </c>
    </row>
    <row r="343" spans="1:5" x14ac:dyDescent="0.25">
      <c r="A343">
        <v>12475</v>
      </c>
      <c r="B343" s="1" t="s">
        <v>1365</v>
      </c>
      <c r="C343" s="1" t="s">
        <v>1261</v>
      </c>
      <c r="D343">
        <v>55.97</v>
      </c>
      <c r="E343">
        <v>33</v>
      </c>
    </row>
    <row r="344" spans="1:5" x14ac:dyDescent="0.25">
      <c r="A344">
        <v>12476</v>
      </c>
      <c r="B344" s="1" t="s">
        <v>1366</v>
      </c>
      <c r="C344" s="1" t="s">
        <v>1264</v>
      </c>
      <c r="D344">
        <v>76.900000000000006</v>
      </c>
      <c r="E344">
        <v>58</v>
      </c>
    </row>
    <row r="345" spans="1:5" x14ac:dyDescent="0.25">
      <c r="A345">
        <v>12477</v>
      </c>
      <c r="B345" s="1" t="s">
        <v>1367</v>
      </c>
      <c r="C345" s="1" t="s">
        <v>1270</v>
      </c>
      <c r="D345">
        <v>97.03</v>
      </c>
      <c r="E345">
        <v>82</v>
      </c>
    </row>
    <row r="346" spans="1:5" x14ac:dyDescent="0.25">
      <c r="A346">
        <v>12478</v>
      </c>
      <c r="B346" s="1" t="s">
        <v>1368</v>
      </c>
      <c r="C346" s="1" t="s">
        <v>1270</v>
      </c>
      <c r="D346">
        <v>44.65</v>
      </c>
      <c r="E346">
        <v>21</v>
      </c>
    </row>
    <row r="347" spans="1:5" x14ac:dyDescent="0.25">
      <c r="A347">
        <v>12479</v>
      </c>
      <c r="B347" s="1" t="s">
        <v>1369</v>
      </c>
      <c r="C347" s="1" t="s">
        <v>1264</v>
      </c>
      <c r="D347">
        <v>77.930000000000007</v>
      </c>
      <c r="E347">
        <v>56</v>
      </c>
    </row>
    <row r="348" spans="1:5" x14ac:dyDescent="0.25">
      <c r="A348">
        <v>12480</v>
      </c>
      <c r="B348" s="1" t="s">
        <v>1370</v>
      </c>
      <c r="C348" s="1" t="s">
        <v>1270</v>
      </c>
      <c r="D348">
        <v>71.95</v>
      </c>
      <c r="E348">
        <v>53</v>
      </c>
    </row>
    <row r="349" spans="1:5" x14ac:dyDescent="0.25">
      <c r="A349">
        <v>12481</v>
      </c>
      <c r="B349" s="1" t="s">
        <v>1371</v>
      </c>
      <c r="C349" s="1" t="s">
        <v>1261</v>
      </c>
      <c r="D349">
        <v>89.25</v>
      </c>
      <c r="E349">
        <v>63</v>
      </c>
    </row>
    <row r="350" spans="1:5" x14ac:dyDescent="0.25">
      <c r="A350">
        <v>12482</v>
      </c>
      <c r="B350" s="1" t="s">
        <v>1372</v>
      </c>
      <c r="C350" s="1" t="s">
        <v>1264</v>
      </c>
      <c r="D350">
        <v>26.02</v>
      </c>
      <c r="E350">
        <v>22</v>
      </c>
    </row>
    <row r="351" spans="1:5" x14ac:dyDescent="0.25">
      <c r="A351">
        <v>12483</v>
      </c>
      <c r="B351" s="1" t="s">
        <v>1373</v>
      </c>
      <c r="C351" s="1" t="s">
        <v>1264</v>
      </c>
      <c r="D351">
        <v>13.5</v>
      </c>
      <c r="E351">
        <v>9</v>
      </c>
    </row>
    <row r="352" spans="1:5" x14ac:dyDescent="0.25">
      <c r="A352">
        <v>12484</v>
      </c>
      <c r="B352" s="1" t="s">
        <v>1374</v>
      </c>
      <c r="C352" s="1" t="s">
        <v>1264</v>
      </c>
      <c r="D352">
        <v>99.3</v>
      </c>
      <c r="E352">
        <v>85</v>
      </c>
    </row>
    <row r="353" spans="1:5" x14ac:dyDescent="0.25">
      <c r="A353">
        <v>12485</v>
      </c>
      <c r="B353" s="1" t="s">
        <v>1375</v>
      </c>
      <c r="C353" s="1" t="s">
        <v>1264</v>
      </c>
      <c r="D353">
        <v>51.69</v>
      </c>
      <c r="E353">
        <v>21</v>
      </c>
    </row>
    <row r="354" spans="1:5" x14ac:dyDescent="0.25">
      <c r="A354">
        <v>12486</v>
      </c>
      <c r="B354" s="1" t="s">
        <v>1376</v>
      </c>
      <c r="C354" s="1" t="s">
        <v>1264</v>
      </c>
      <c r="D354">
        <v>54.73</v>
      </c>
      <c r="E354">
        <v>36</v>
      </c>
    </row>
    <row r="355" spans="1:5" x14ac:dyDescent="0.25">
      <c r="A355">
        <v>12487</v>
      </c>
      <c r="B355" s="1" t="s">
        <v>1377</v>
      </c>
      <c r="C355" s="1" t="s">
        <v>1264</v>
      </c>
      <c r="D355">
        <v>27</v>
      </c>
      <c r="E355">
        <v>26</v>
      </c>
    </row>
    <row r="356" spans="1:5" x14ac:dyDescent="0.25">
      <c r="A356">
        <v>12488</v>
      </c>
      <c r="B356" s="1" t="s">
        <v>1378</v>
      </c>
      <c r="C356" s="1" t="s">
        <v>1261</v>
      </c>
      <c r="D356">
        <v>30.24</v>
      </c>
      <c r="E356">
        <v>23</v>
      </c>
    </row>
    <row r="357" spans="1:5" x14ac:dyDescent="0.25">
      <c r="A357">
        <v>12489</v>
      </c>
      <c r="B357" s="1" t="s">
        <v>1379</v>
      </c>
      <c r="C357" s="1" t="s">
        <v>1264</v>
      </c>
      <c r="D357">
        <v>89.14</v>
      </c>
      <c r="E357">
        <v>77</v>
      </c>
    </row>
    <row r="358" spans="1:5" x14ac:dyDescent="0.25">
      <c r="A358">
        <v>12490</v>
      </c>
      <c r="B358" s="1" t="s">
        <v>1380</v>
      </c>
      <c r="C358" s="1" t="s">
        <v>1261</v>
      </c>
      <c r="D358">
        <v>37.549999999999997</v>
      </c>
      <c r="E358">
        <v>28</v>
      </c>
    </row>
    <row r="359" spans="1:5" x14ac:dyDescent="0.25">
      <c r="A359">
        <v>12491</v>
      </c>
      <c r="B359" s="1" t="s">
        <v>1381</v>
      </c>
      <c r="C359" s="1" t="s">
        <v>1264</v>
      </c>
      <c r="D359">
        <v>95.44</v>
      </c>
      <c r="E359">
        <v>68</v>
      </c>
    </row>
    <row r="360" spans="1:5" x14ac:dyDescent="0.25">
      <c r="A360">
        <v>12492</v>
      </c>
      <c r="B360" s="1" t="s">
        <v>1382</v>
      </c>
      <c r="C360" s="1" t="s">
        <v>1264</v>
      </c>
      <c r="D360">
        <v>27.5</v>
      </c>
      <c r="E360">
        <v>15</v>
      </c>
    </row>
    <row r="361" spans="1:5" x14ac:dyDescent="0.25">
      <c r="A361">
        <v>12493</v>
      </c>
      <c r="B361" s="1" t="s">
        <v>1383</v>
      </c>
      <c r="C361" s="1" t="s">
        <v>1270</v>
      </c>
      <c r="D361">
        <v>74.97</v>
      </c>
      <c r="E361">
        <v>59</v>
      </c>
    </row>
    <row r="362" spans="1:5" x14ac:dyDescent="0.25">
      <c r="A362">
        <v>12494</v>
      </c>
      <c r="B362" s="1" t="s">
        <v>1384</v>
      </c>
      <c r="C362" s="1" t="s">
        <v>1261</v>
      </c>
      <c r="D362">
        <v>80.959999999999994</v>
      </c>
      <c r="E362">
        <v>69</v>
      </c>
    </row>
    <row r="363" spans="1:5" x14ac:dyDescent="0.25">
      <c r="A363">
        <v>12495</v>
      </c>
      <c r="B363" s="1" t="s">
        <v>1385</v>
      </c>
      <c r="C363" s="1" t="s">
        <v>1261</v>
      </c>
      <c r="D363">
        <v>94.47</v>
      </c>
      <c r="E363">
        <v>73</v>
      </c>
    </row>
    <row r="364" spans="1:5" x14ac:dyDescent="0.25">
      <c r="A364">
        <v>12496</v>
      </c>
      <c r="B364" s="1" t="s">
        <v>1386</v>
      </c>
      <c r="C364" s="1" t="s">
        <v>1264</v>
      </c>
      <c r="D364">
        <v>99.79</v>
      </c>
      <c r="E364">
        <v>75</v>
      </c>
    </row>
    <row r="365" spans="1:5" x14ac:dyDescent="0.25">
      <c r="A365">
        <v>12497</v>
      </c>
      <c r="B365" s="1" t="s">
        <v>1387</v>
      </c>
      <c r="C365" s="1" t="s">
        <v>1264</v>
      </c>
      <c r="D365">
        <v>73.22</v>
      </c>
      <c r="E365">
        <v>64</v>
      </c>
    </row>
    <row r="366" spans="1:5" x14ac:dyDescent="0.25">
      <c r="A366">
        <v>12498</v>
      </c>
      <c r="B366" s="1" t="s">
        <v>1388</v>
      </c>
      <c r="C366" s="1" t="s">
        <v>1261</v>
      </c>
      <c r="D366">
        <v>41.24</v>
      </c>
      <c r="E366">
        <v>33</v>
      </c>
    </row>
    <row r="367" spans="1:5" x14ac:dyDescent="0.25">
      <c r="A367">
        <v>12499</v>
      </c>
      <c r="B367" s="1" t="s">
        <v>1389</v>
      </c>
      <c r="C367" s="1" t="s">
        <v>1261</v>
      </c>
      <c r="D367">
        <v>81.680000000000007</v>
      </c>
      <c r="E367">
        <v>55</v>
      </c>
    </row>
    <row r="368" spans="1:5" x14ac:dyDescent="0.25">
      <c r="A368">
        <v>12500</v>
      </c>
      <c r="B368" s="1" t="s">
        <v>1390</v>
      </c>
      <c r="C368" s="1" t="s">
        <v>1270</v>
      </c>
      <c r="D368">
        <v>51.32</v>
      </c>
      <c r="E368">
        <v>43</v>
      </c>
    </row>
    <row r="369" spans="1:5" x14ac:dyDescent="0.25">
      <c r="A369">
        <v>12501</v>
      </c>
      <c r="B369" s="1" t="s">
        <v>1391</v>
      </c>
      <c r="C369" s="1" t="s">
        <v>1264</v>
      </c>
      <c r="D369">
        <v>65.94</v>
      </c>
      <c r="E369">
        <v>58</v>
      </c>
    </row>
    <row r="370" spans="1:5" x14ac:dyDescent="0.25">
      <c r="A370">
        <v>12502</v>
      </c>
      <c r="B370" s="1" t="s">
        <v>1392</v>
      </c>
      <c r="C370" s="1" t="s">
        <v>1264</v>
      </c>
      <c r="D370">
        <v>14.36</v>
      </c>
      <c r="E370">
        <v>9</v>
      </c>
    </row>
    <row r="371" spans="1:5" x14ac:dyDescent="0.25">
      <c r="A371">
        <v>12503</v>
      </c>
      <c r="B371" s="1" t="s">
        <v>1393</v>
      </c>
      <c r="C371" s="1" t="s">
        <v>1264</v>
      </c>
      <c r="D371">
        <v>21.5</v>
      </c>
      <c r="E371">
        <v>11</v>
      </c>
    </row>
    <row r="372" spans="1:5" x14ac:dyDescent="0.25">
      <c r="A372">
        <v>12504</v>
      </c>
      <c r="B372" s="1" t="s">
        <v>1394</v>
      </c>
      <c r="C372" s="1" t="s">
        <v>1264</v>
      </c>
      <c r="D372">
        <v>26.26</v>
      </c>
      <c r="E372">
        <v>9</v>
      </c>
    </row>
    <row r="373" spans="1:5" x14ac:dyDescent="0.25">
      <c r="A373">
        <v>12505</v>
      </c>
      <c r="B373" s="1" t="s">
        <v>1395</v>
      </c>
      <c r="C373" s="1" t="s">
        <v>1264</v>
      </c>
      <c r="D373">
        <v>60.96</v>
      </c>
      <c r="E373">
        <v>55</v>
      </c>
    </row>
    <row r="374" spans="1:5" x14ac:dyDescent="0.25">
      <c r="A374">
        <v>12506</v>
      </c>
      <c r="B374" s="1" t="s">
        <v>1396</v>
      </c>
      <c r="C374" s="1" t="s">
        <v>1264</v>
      </c>
      <c r="D374">
        <v>70.11</v>
      </c>
      <c r="E374">
        <v>63</v>
      </c>
    </row>
    <row r="375" spans="1:5" x14ac:dyDescent="0.25">
      <c r="A375">
        <v>12507</v>
      </c>
      <c r="B375" s="1" t="s">
        <v>1397</v>
      </c>
      <c r="C375" s="1" t="s">
        <v>1264</v>
      </c>
      <c r="D375">
        <v>42.08</v>
      </c>
      <c r="E375">
        <v>22</v>
      </c>
    </row>
    <row r="376" spans="1:5" x14ac:dyDescent="0.25">
      <c r="A376">
        <v>12508</v>
      </c>
      <c r="B376" s="1" t="s">
        <v>1398</v>
      </c>
      <c r="C376" s="1" t="s">
        <v>1264</v>
      </c>
      <c r="D376">
        <v>67.09</v>
      </c>
      <c r="E376">
        <v>51</v>
      </c>
    </row>
    <row r="377" spans="1:5" x14ac:dyDescent="0.25">
      <c r="A377">
        <v>12509</v>
      </c>
      <c r="B377" s="1" t="s">
        <v>1399</v>
      </c>
      <c r="C377" s="1" t="s">
        <v>1264</v>
      </c>
      <c r="D377">
        <v>96.7</v>
      </c>
      <c r="E377">
        <v>63</v>
      </c>
    </row>
    <row r="378" spans="1:5" x14ac:dyDescent="0.25">
      <c r="A378">
        <v>12510</v>
      </c>
      <c r="B378" s="1" t="s">
        <v>1400</v>
      </c>
      <c r="C378" s="1" t="s">
        <v>1264</v>
      </c>
      <c r="D378">
        <v>35.380000000000003</v>
      </c>
      <c r="E378">
        <v>20</v>
      </c>
    </row>
    <row r="379" spans="1:5" x14ac:dyDescent="0.25">
      <c r="A379">
        <v>12511</v>
      </c>
      <c r="B379" s="1" t="s">
        <v>1401</v>
      </c>
      <c r="C379" s="1" t="s">
        <v>1264</v>
      </c>
      <c r="D379">
        <v>95.49</v>
      </c>
      <c r="E379">
        <v>64</v>
      </c>
    </row>
    <row r="380" spans="1:5" x14ac:dyDescent="0.25">
      <c r="A380">
        <v>12512</v>
      </c>
      <c r="B380" s="1" t="s">
        <v>1402</v>
      </c>
      <c r="C380" s="1" t="s">
        <v>1264</v>
      </c>
      <c r="D380">
        <v>96.98</v>
      </c>
      <c r="E380">
        <v>83</v>
      </c>
    </row>
    <row r="381" spans="1:5" x14ac:dyDescent="0.25">
      <c r="A381">
        <v>12513</v>
      </c>
      <c r="B381" s="1" t="s">
        <v>1403</v>
      </c>
      <c r="C381" s="1" t="s">
        <v>1261</v>
      </c>
      <c r="D381">
        <v>23.65</v>
      </c>
      <c r="E381">
        <v>9</v>
      </c>
    </row>
    <row r="382" spans="1:5" x14ac:dyDescent="0.25">
      <c r="A382">
        <v>12514</v>
      </c>
      <c r="B382" s="1" t="s">
        <v>1404</v>
      </c>
      <c r="C382" s="1" t="s">
        <v>1270</v>
      </c>
      <c r="D382">
        <v>82.33</v>
      </c>
      <c r="E382">
        <v>63</v>
      </c>
    </row>
    <row r="383" spans="1:5" x14ac:dyDescent="0.25">
      <c r="A383">
        <v>12515</v>
      </c>
      <c r="B383" s="1" t="s">
        <v>1405</v>
      </c>
      <c r="C383" s="1" t="s">
        <v>1270</v>
      </c>
      <c r="D383">
        <v>26.61</v>
      </c>
      <c r="E383">
        <v>21</v>
      </c>
    </row>
    <row r="384" spans="1:5" x14ac:dyDescent="0.25">
      <c r="A384">
        <v>12516</v>
      </c>
      <c r="B384" s="1" t="s">
        <v>1406</v>
      </c>
      <c r="C384" s="1" t="s">
        <v>1264</v>
      </c>
      <c r="D384">
        <v>99.69</v>
      </c>
      <c r="E384">
        <v>65</v>
      </c>
    </row>
    <row r="385" spans="1:5" x14ac:dyDescent="0.25">
      <c r="A385">
        <v>12517</v>
      </c>
      <c r="B385" s="1" t="s">
        <v>1407</v>
      </c>
      <c r="C385" s="1" t="s">
        <v>1264</v>
      </c>
      <c r="D385">
        <v>74.89</v>
      </c>
      <c r="E385">
        <v>69</v>
      </c>
    </row>
    <row r="386" spans="1:5" x14ac:dyDescent="0.25">
      <c r="A386">
        <v>12518</v>
      </c>
      <c r="B386" s="1" t="s">
        <v>1408</v>
      </c>
      <c r="C386" s="1" t="s">
        <v>1270</v>
      </c>
      <c r="D386">
        <v>40.94</v>
      </c>
      <c r="E386">
        <v>32</v>
      </c>
    </row>
    <row r="387" spans="1:5" x14ac:dyDescent="0.25">
      <c r="A387">
        <v>12519</v>
      </c>
      <c r="B387" s="1" t="s">
        <v>1409</v>
      </c>
      <c r="C387" s="1" t="s">
        <v>1264</v>
      </c>
      <c r="D387">
        <v>75.819999999999993</v>
      </c>
      <c r="E387">
        <v>69</v>
      </c>
    </row>
    <row r="388" spans="1:5" x14ac:dyDescent="0.25">
      <c r="A388">
        <v>12520</v>
      </c>
      <c r="B388" s="1" t="s">
        <v>1410</v>
      </c>
      <c r="C388" s="1" t="s">
        <v>1264</v>
      </c>
      <c r="D388">
        <v>46.77</v>
      </c>
      <c r="E388">
        <v>29</v>
      </c>
    </row>
    <row r="389" spans="1:5" x14ac:dyDescent="0.25">
      <c r="A389">
        <v>12521</v>
      </c>
      <c r="B389" s="1" t="s">
        <v>1411</v>
      </c>
      <c r="C389" s="1" t="s">
        <v>1264</v>
      </c>
      <c r="D389">
        <v>32.32</v>
      </c>
      <c r="E389">
        <v>20</v>
      </c>
    </row>
    <row r="390" spans="1:5" x14ac:dyDescent="0.25">
      <c r="A390">
        <v>12522</v>
      </c>
      <c r="B390" s="1" t="s">
        <v>1412</v>
      </c>
      <c r="C390" s="1" t="s">
        <v>1264</v>
      </c>
      <c r="D390">
        <v>54.07</v>
      </c>
      <c r="E390">
        <v>46</v>
      </c>
    </row>
    <row r="391" spans="1:5" x14ac:dyDescent="0.25">
      <c r="A391">
        <v>12523</v>
      </c>
      <c r="B391" s="1" t="s">
        <v>1413</v>
      </c>
      <c r="C391" s="1" t="s">
        <v>1264</v>
      </c>
      <c r="D391">
        <v>18.22</v>
      </c>
      <c r="E391">
        <v>6</v>
      </c>
    </row>
    <row r="392" spans="1:5" x14ac:dyDescent="0.25">
      <c r="A392">
        <v>12524</v>
      </c>
      <c r="B392" s="1" t="s">
        <v>1414</v>
      </c>
      <c r="C392" s="1" t="s">
        <v>1270</v>
      </c>
      <c r="D392">
        <v>80.48</v>
      </c>
      <c r="E392">
        <v>53</v>
      </c>
    </row>
    <row r="393" spans="1:5" x14ac:dyDescent="0.25">
      <c r="A393">
        <v>12525</v>
      </c>
      <c r="B393" s="1" t="s">
        <v>1415</v>
      </c>
      <c r="C393" s="1" t="s">
        <v>1264</v>
      </c>
      <c r="D393">
        <v>37.950000000000003</v>
      </c>
      <c r="E393">
        <v>23</v>
      </c>
    </row>
    <row r="394" spans="1:5" x14ac:dyDescent="0.25">
      <c r="A394">
        <v>12526</v>
      </c>
      <c r="B394" s="1" t="s">
        <v>1416</v>
      </c>
      <c r="C394" s="1" t="s">
        <v>1270</v>
      </c>
      <c r="D394">
        <v>76.819999999999993</v>
      </c>
      <c r="E394">
        <v>69</v>
      </c>
    </row>
    <row r="395" spans="1:5" x14ac:dyDescent="0.25">
      <c r="A395">
        <v>12527</v>
      </c>
      <c r="B395" s="1" t="s">
        <v>1417</v>
      </c>
      <c r="C395" s="1" t="s">
        <v>1264</v>
      </c>
      <c r="D395">
        <v>52.26</v>
      </c>
      <c r="E395">
        <v>44</v>
      </c>
    </row>
    <row r="396" spans="1:5" x14ac:dyDescent="0.25">
      <c r="A396">
        <v>12528</v>
      </c>
      <c r="B396" s="1" t="s">
        <v>1418</v>
      </c>
      <c r="C396" s="1" t="s">
        <v>1264</v>
      </c>
      <c r="D396">
        <v>79.739999999999995</v>
      </c>
      <c r="E396">
        <v>61</v>
      </c>
    </row>
    <row r="397" spans="1:5" x14ac:dyDescent="0.25">
      <c r="A397">
        <v>12529</v>
      </c>
      <c r="B397" s="1" t="s">
        <v>1419</v>
      </c>
      <c r="C397" s="1" t="s">
        <v>1264</v>
      </c>
      <c r="D397">
        <v>77.5</v>
      </c>
      <c r="E397">
        <v>65</v>
      </c>
    </row>
    <row r="398" spans="1:5" x14ac:dyDescent="0.25">
      <c r="A398">
        <v>12530</v>
      </c>
      <c r="B398" s="1" t="s">
        <v>1420</v>
      </c>
      <c r="C398" s="1" t="s">
        <v>1270</v>
      </c>
      <c r="D398">
        <v>54.27</v>
      </c>
      <c r="E398">
        <v>21</v>
      </c>
    </row>
    <row r="399" spans="1:5" x14ac:dyDescent="0.25">
      <c r="A399">
        <v>12531</v>
      </c>
      <c r="B399" s="1" t="s">
        <v>1421</v>
      </c>
      <c r="C399" s="1" t="s">
        <v>1264</v>
      </c>
      <c r="D399">
        <v>13.59</v>
      </c>
      <c r="E399">
        <v>9</v>
      </c>
    </row>
    <row r="400" spans="1:5" x14ac:dyDescent="0.25">
      <c r="A400">
        <v>12532</v>
      </c>
      <c r="B400" s="1" t="s">
        <v>1422</v>
      </c>
      <c r="C400" s="1" t="s">
        <v>1261</v>
      </c>
      <c r="D400">
        <v>41.06</v>
      </c>
      <c r="E400">
        <v>31</v>
      </c>
    </row>
    <row r="401" spans="1:5" x14ac:dyDescent="0.25">
      <c r="A401">
        <v>12533</v>
      </c>
      <c r="B401" s="1" t="s">
        <v>1423</v>
      </c>
      <c r="C401" s="1" t="s">
        <v>1264</v>
      </c>
      <c r="D401">
        <v>19.239999999999998</v>
      </c>
      <c r="E401">
        <v>9</v>
      </c>
    </row>
    <row r="402" spans="1:5" x14ac:dyDescent="0.25">
      <c r="A402">
        <v>12534</v>
      </c>
      <c r="B402" s="1" t="s">
        <v>1424</v>
      </c>
      <c r="C402" s="1" t="s">
        <v>1264</v>
      </c>
      <c r="D402">
        <v>39.43</v>
      </c>
      <c r="E402">
        <v>34</v>
      </c>
    </row>
    <row r="403" spans="1:5" x14ac:dyDescent="0.25">
      <c r="A403">
        <v>12535</v>
      </c>
      <c r="B403" s="1" t="s">
        <v>1425</v>
      </c>
      <c r="C403" s="1" t="s">
        <v>1270</v>
      </c>
      <c r="D403">
        <v>46.22</v>
      </c>
      <c r="E403">
        <v>22</v>
      </c>
    </row>
    <row r="404" spans="1:5" x14ac:dyDescent="0.25">
      <c r="A404">
        <v>12536</v>
      </c>
      <c r="B404" s="1" t="s">
        <v>1426</v>
      </c>
      <c r="C404" s="1" t="s">
        <v>1264</v>
      </c>
      <c r="D404">
        <v>13.98</v>
      </c>
      <c r="E404">
        <v>10</v>
      </c>
    </row>
    <row r="405" spans="1:5" x14ac:dyDescent="0.25">
      <c r="A405">
        <v>12537</v>
      </c>
      <c r="B405" s="1" t="s">
        <v>1427</v>
      </c>
      <c r="C405" s="1" t="s">
        <v>1264</v>
      </c>
      <c r="D405">
        <v>39.75</v>
      </c>
      <c r="E405">
        <v>24</v>
      </c>
    </row>
    <row r="406" spans="1:5" x14ac:dyDescent="0.25">
      <c r="A406">
        <v>12538</v>
      </c>
      <c r="B406" s="1" t="s">
        <v>1428</v>
      </c>
      <c r="C406" s="1" t="s">
        <v>1261</v>
      </c>
      <c r="D406">
        <v>97.79</v>
      </c>
      <c r="E406">
        <v>62</v>
      </c>
    </row>
    <row r="407" spans="1:5" x14ac:dyDescent="0.25">
      <c r="A407">
        <v>12539</v>
      </c>
      <c r="B407" s="1" t="s">
        <v>1429</v>
      </c>
      <c r="C407" s="1" t="s">
        <v>1264</v>
      </c>
      <c r="D407">
        <v>67.260000000000005</v>
      </c>
      <c r="E407">
        <v>56</v>
      </c>
    </row>
    <row r="408" spans="1:5" x14ac:dyDescent="0.25">
      <c r="A408">
        <v>12540</v>
      </c>
      <c r="B408" s="1" t="s">
        <v>1430</v>
      </c>
      <c r="C408" s="1" t="s">
        <v>1264</v>
      </c>
      <c r="D408">
        <v>13.79</v>
      </c>
      <c r="E408">
        <v>9</v>
      </c>
    </row>
    <row r="409" spans="1:5" x14ac:dyDescent="0.25">
      <c r="A409">
        <v>12541</v>
      </c>
      <c r="B409" s="1" t="s">
        <v>1431</v>
      </c>
      <c r="C409" s="1" t="s">
        <v>1264</v>
      </c>
      <c r="D409">
        <v>68.709999999999994</v>
      </c>
      <c r="E409">
        <v>60</v>
      </c>
    </row>
    <row r="410" spans="1:5" x14ac:dyDescent="0.25">
      <c r="A410">
        <v>12542</v>
      </c>
      <c r="B410" s="1" t="s">
        <v>1432</v>
      </c>
      <c r="C410" s="1" t="s">
        <v>1261</v>
      </c>
      <c r="D410">
        <v>56.53</v>
      </c>
      <c r="E410">
        <v>44</v>
      </c>
    </row>
    <row r="411" spans="1:5" x14ac:dyDescent="0.25">
      <c r="A411">
        <v>12543</v>
      </c>
      <c r="B411" s="1" t="s">
        <v>1433</v>
      </c>
      <c r="C411" s="1" t="s">
        <v>1264</v>
      </c>
      <c r="D411">
        <v>23.82</v>
      </c>
      <c r="E411">
        <v>23</v>
      </c>
    </row>
    <row r="412" spans="1:5" x14ac:dyDescent="0.25">
      <c r="A412">
        <v>12544</v>
      </c>
      <c r="B412" s="1" t="s">
        <v>1434</v>
      </c>
      <c r="C412" s="1" t="s">
        <v>1264</v>
      </c>
      <c r="D412">
        <v>34.21</v>
      </c>
      <c r="E412">
        <v>21</v>
      </c>
    </row>
    <row r="413" spans="1:5" x14ac:dyDescent="0.25">
      <c r="A413">
        <v>12545</v>
      </c>
      <c r="B413" s="1" t="s">
        <v>1435</v>
      </c>
      <c r="C413" s="1" t="s">
        <v>1264</v>
      </c>
      <c r="D413">
        <v>21.87</v>
      </c>
      <c r="E413">
        <v>19</v>
      </c>
    </row>
    <row r="414" spans="1:5" x14ac:dyDescent="0.25">
      <c r="A414">
        <v>12546</v>
      </c>
      <c r="B414" s="1" t="s">
        <v>1436</v>
      </c>
      <c r="C414" s="1" t="s">
        <v>1270</v>
      </c>
      <c r="D414">
        <v>20.97</v>
      </c>
      <c r="E414">
        <v>9</v>
      </c>
    </row>
    <row r="415" spans="1:5" x14ac:dyDescent="0.25">
      <c r="A415">
        <v>12547</v>
      </c>
      <c r="B415" s="1" t="s">
        <v>1437</v>
      </c>
      <c r="C415" s="1" t="s">
        <v>1270</v>
      </c>
      <c r="D415">
        <v>25.84</v>
      </c>
      <c r="E415">
        <v>14</v>
      </c>
    </row>
    <row r="416" spans="1:5" x14ac:dyDescent="0.25">
      <c r="A416">
        <v>12548</v>
      </c>
      <c r="B416" s="1" t="s">
        <v>1438</v>
      </c>
      <c r="C416" s="1" t="s">
        <v>1270</v>
      </c>
      <c r="D416">
        <v>50.93</v>
      </c>
      <c r="E416">
        <v>20</v>
      </c>
    </row>
    <row r="417" spans="1:5" x14ac:dyDescent="0.25">
      <c r="A417">
        <v>12549</v>
      </c>
      <c r="B417" s="1" t="s">
        <v>1439</v>
      </c>
      <c r="C417" s="1" t="s">
        <v>1270</v>
      </c>
      <c r="D417">
        <v>96.11</v>
      </c>
      <c r="E417">
        <v>72</v>
      </c>
    </row>
    <row r="418" spans="1:5" x14ac:dyDescent="0.25">
      <c r="A418">
        <v>12550</v>
      </c>
      <c r="B418" s="1" t="s">
        <v>1440</v>
      </c>
      <c r="C418" s="1" t="s">
        <v>1264</v>
      </c>
      <c r="D418">
        <v>45.38</v>
      </c>
      <c r="E418">
        <v>40</v>
      </c>
    </row>
    <row r="419" spans="1:5" x14ac:dyDescent="0.25">
      <c r="A419">
        <v>12551</v>
      </c>
      <c r="B419" s="1" t="s">
        <v>1441</v>
      </c>
      <c r="C419" s="1" t="s">
        <v>1270</v>
      </c>
      <c r="D419">
        <v>81.510000000000005</v>
      </c>
      <c r="E419">
        <v>64</v>
      </c>
    </row>
    <row r="420" spans="1:5" x14ac:dyDescent="0.25">
      <c r="A420">
        <v>12552</v>
      </c>
      <c r="B420" s="1" t="s">
        <v>1442</v>
      </c>
      <c r="C420" s="1" t="s">
        <v>1264</v>
      </c>
      <c r="D420">
        <v>57.22</v>
      </c>
      <c r="E420">
        <v>30</v>
      </c>
    </row>
    <row r="421" spans="1:5" x14ac:dyDescent="0.25">
      <c r="A421">
        <v>12553</v>
      </c>
      <c r="B421" s="1" t="s">
        <v>1443</v>
      </c>
      <c r="C421" s="1" t="s">
        <v>1261</v>
      </c>
      <c r="D421">
        <v>25.22</v>
      </c>
      <c r="E421">
        <v>8</v>
      </c>
    </row>
    <row r="422" spans="1:5" x14ac:dyDescent="0.25">
      <c r="A422">
        <v>12554</v>
      </c>
      <c r="B422" s="1" t="s">
        <v>1444</v>
      </c>
      <c r="C422" s="1" t="s">
        <v>1270</v>
      </c>
      <c r="D422">
        <v>38.6</v>
      </c>
      <c r="E422">
        <v>28</v>
      </c>
    </row>
    <row r="423" spans="1:5" x14ac:dyDescent="0.25">
      <c r="A423">
        <v>12555</v>
      </c>
      <c r="B423" s="1" t="s">
        <v>1445</v>
      </c>
      <c r="C423" s="1" t="s">
        <v>1264</v>
      </c>
      <c r="D423">
        <v>84.05</v>
      </c>
      <c r="E423">
        <v>56</v>
      </c>
    </row>
    <row r="424" spans="1:5" x14ac:dyDescent="0.25">
      <c r="A424">
        <v>12556</v>
      </c>
      <c r="B424" s="1" t="s">
        <v>1446</v>
      </c>
      <c r="C424" s="1" t="s">
        <v>1264</v>
      </c>
      <c r="D424">
        <v>97.21</v>
      </c>
      <c r="E424">
        <v>90</v>
      </c>
    </row>
    <row r="425" spans="1:5" x14ac:dyDescent="0.25">
      <c r="A425">
        <v>12557</v>
      </c>
      <c r="B425" s="1" t="s">
        <v>1447</v>
      </c>
      <c r="C425" s="1" t="s">
        <v>1264</v>
      </c>
      <c r="D425">
        <v>25.42</v>
      </c>
      <c r="E425">
        <v>12</v>
      </c>
    </row>
    <row r="426" spans="1:5" x14ac:dyDescent="0.25">
      <c r="A426">
        <v>12558</v>
      </c>
      <c r="B426" s="1" t="s">
        <v>1448</v>
      </c>
      <c r="C426" s="1" t="s">
        <v>1264</v>
      </c>
      <c r="D426">
        <v>16.28</v>
      </c>
      <c r="E426">
        <v>9</v>
      </c>
    </row>
    <row r="427" spans="1:5" x14ac:dyDescent="0.25">
      <c r="A427">
        <v>12559</v>
      </c>
      <c r="B427" s="1" t="s">
        <v>1449</v>
      </c>
      <c r="C427" s="1" t="s">
        <v>1264</v>
      </c>
      <c r="D427">
        <v>40.61</v>
      </c>
      <c r="E427">
        <v>30</v>
      </c>
    </row>
    <row r="428" spans="1:5" x14ac:dyDescent="0.25">
      <c r="A428">
        <v>12560</v>
      </c>
      <c r="B428" s="1" t="s">
        <v>1450</v>
      </c>
      <c r="C428" s="1" t="s">
        <v>1264</v>
      </c>
      <c r="D428">
        <v>53.17</v>
      </c>
      <c r="E428">
        <v>41</v>
      </c>
    </row>
    <row r="429" spans="1:5" x14ac:dyDescent="0.25">
      <c r="A429">
        <v>12561</v>
      </c>
      <c r="B429" s="1" t="s">
        <v>1451</v>
      </c>
      <c r="C429" s="1" t="s">
        <v>1264</v>
      </c>
      <c r="D429">
        <v>20.87</v>
      </c>
      <c r="E429">
        <v>20</v>
      </c>
    </row>
    <row r="430" spans="1:5" x14ac:dyDescent="0.25">
      <c r="A430">
        <v>12562</v>
      </c>
      <c r="B430" s="1" t="s">
        <v>1452</v>
      </c>
      <c r="C430" s="1" t="s">
        <v>1264</v>
      </c>
      <c r="D430">
        <v>67.27</v>
      </c>
      <c r="E430">
        <v>61</v>
      </c>
    </row>
    <row r="431" spans="1:5" x14ac:dyDescent="0.25">
      <c r="A431">
        <v>12563</v>
      </c>
      <c r="B431" s="1" t="s">
        <v>1453</v>
      </c>
      <c r="C431" s="1" t="s">
        <v>1261</v>
      </c>
      <c r="D431">
        <v>90.65</v>
      </c>
      <c r="E431">
        <v>63</v>
      </c>
    </row>
    <row r="432" spans="1:5" x14ac:dyDescent="0.25">
      <c r="A432">
        <v>12564</v>
      </c>
      <c r="B432" s="1" t="s">
        <v>1454</v>
      </c>
      <c r="C432" s="1" t="s">
        <v>1264</v>
      </c>
      <c r="D432">
        <v>69.08</v>
      </c>
      <c r="E432">
        <v>63</v>
      </c>
    </row>
    <row r="433" spans="1:5" x14ac:dyDescent="0.25">
      <c r="A433">
        <v>12565</v>
      </c>
      <c r="B433" s="1" t="s">
        <v>1455</v>
      </c>
      <c r="C433" s="1" t="s">
        <v>1264</v>
      </c>
      <c r="D433">
        <v>43.27</v>
      </c>
      <c r="E433">
        <v>22</v>
      </c>
    </row>
    <row r="434" spans="1:5" x14ac:dyDescent="0.25">
      <c r="A434">
        <v>12566</v>
      </c>
      <c r="B434" s="1" t="s">
        <v>1456</v>
      </c>
      <c r="C434" s="1" t="s">
        <v>1261</v>
      </c>
      <c r="D434">
        <v>23.46</v>
      </c>
      <c r="E434">
        <v>16</v>
      </c>
    </row>
    <row r="435" spans="1:5" x14ac:dyDescent="0.25">
      <c r="A435">
        <v>12567</v>
      </c>
      <c r="B435" s="1" t="s">
        <v>1457</v>
      </c>
      <c r="C435" s="1" t="s">
        <v>1270</v>
      </c>
      <c r="D435">
        <v>95.54</v>
      </c>
      <c r="E435">
        <v>69</v>
      </c>
    </row>
    <row r="436" spans="1:5" x14ac:dyDescent="0.25">
      <c r="A436">
        <v>12568</v>
      </c>
      <c r="B436" s="1" t="s">
        <v>1458</v>
      </c>
      <c r="C436" s="1" t="s">
        <v>1264</v>
      </c>
      <c r="D436">
        <v>47.44</v>
      </c>
      <c r="E436">
        <v>30</v>
      </c>
    </row>
    <row r="437" spans="1:5" x14ac:dyDescent="0.25">
      <c r="A437">
        <v>12569</v>
      </c>
      <c r="B437" s="1" t="s">
        <v>1459</v>
      </c>
      <c r="C437" s="1" t="s">
        <v>1270</v>
      </c>
      <c r="D437">
        <v>99.24</v>
      </c>
      <c r="E437">
        <v>73</v>
      </c>
    </row>
    <row r="438" spans="1:5" x14ac:dyDescent="0.25">
      <c r="A438">
        <v>12570</v>
      </c>
      <c r="B438" s="1" t="s">
        <v>1460</v>
      </c>
      <c r="C438" s="1" t="s">
        <v>1264</v>
      </c>
      <c r="D438">
        <v>82.93</v>
      </c>
      <c r="E438">
        <v>50</v>
      </c>
    </row>
    <row r="439" spans="1:5" x14ac:dyDescent="0.25">
      <c r="A439">
        <v>12571</v>
      </c>
      <c r="B439" s="1" t="s">
        <v>1461</v>
      </c>
      <c r="C439" s="1" t="s">
        <v>1264</v>
      </c>
      <c r="D439">
        <v>33.99</v>
      </c>
      <c r="E439">
        <v>24</v>
      </c>
    </row>
    <row r="440" spans="1:5" x14ac:dyDescent="0.25">
      <c r="A440">
        <v>12572</v>
      </c>
      <c r="B440" s="1" t="s">
        <v>1462</v>
      </c>
      <c r="C440" s="1" t="s">
        <v>1270</v>
      </c>
      <c r="D440">
        <v>17.04</v>
      </c>
      <c r="E440">
        <v>9</v>
      </c>
    </row>
    <row r="441" spans="1:5" x14ac:dyDescent="0.25">
      <c r="A441">
        <v>12573</v>
      </c>
      <c r="B441" s="1" t="s">
        <v>1463</v>
      </c>
      <c r="C441" s="1" t="s">
        <v>1264</v>
      </c>
      <c r="D441">
        <v>40.86</v>
      </c>
      <c r="E441">
        <v>31</v>
      </c>
    </row>
    <row r="442" spans="1:5" x14ac:dyDescent="0.25">
      <c r="A442">
        <v>12574</v>
      </c>
      <c r="B442" s="1" t="s">
        <v>1464</v>
      </c>
      <c r="C442" s="1" t="s">
        <v>1261</v>
      </c>
      <c r="D442">
        <v>17.440000000000001</v>
      </c>
      <c r="E442">
        <v>9</v>
      </c>
    </row>
    <row r="443" spans="1:5" x14ac:dyDescent="0.25">
      <c r="A443">
        <v>12575</v>
      </c>
      <c r="B443" s="1" t="s">
        <v>1465</v>
      </c>
      <c r="C443" s="1" t="s">
        <v>1270</v>
      </c>
      <c r="D443">
        <v>88.43</v>
      </c>
      <c r="E443">
        <v>63</v>
      </c>
    </row>
    <row r="444" spans="1:5" x14ac:dyDescent="0.25">
      <c r="A444">
        <v>12576</v>
      </c>
      <c r="B444" s="1" t="s">
        <v>1466</v>
      </c>
      <c r="C444" s="1" t="s">
        <v>1270</v>
      </c>
      <c r="D444">
        <v>89.21</v>
      </c>
      <c r="E444">
        <v>62</v>
      </c>
    </row>
    <row r="445" spans="1:5" x14ac:dyDescent="0.25">
      <c r="A445">
        <v>12577</v>
      </c>
      <c r="B445" s="1" t="s">
        <v>1467</v>
      </c>
      <c r="C445" s="1" t="s">
        <v>1270</v>
      </c>
      <c r="D445">
        <v>12.78</v>
      </c>
      <c r="E445">
        <v>9</v>
      </c>
    </row>
    <row r="446" spans="1:5" x14ac:dyDescent="0.25">
      <c r="A446">
        <v>12578</v>
      </c>
      <c r="B446" s="1" t="s">
        <v>1468</v>
      </c>
      <c r="C446" s="1" t="s">
        <v>1264</v>
      </c>
      <c r="D446">
        <v>19.100000000000001</v>
      </c>
      <c r="E446">
        <v>9</v>
      </c>
    </row>
    <row r="447" spans="1:5" x14ac:dyDescent="0.25">
      <c r="A447">
        <v>12579</v>
      </c>
      <c r="B447" s="1" t="s">
        <v>1469</v>
      </c>
      <c r="C447" s="1" t="s">
        <v>1264</v>
      </c>
      <c r="D447">
        <v>19.149999999999999</v>
      </c>
      <c r="E447">
        <v>17</v>
      </c>
    </row>
    <row r="448" spans="1:5" x14ac:dyDescent="0.25">
      <c r="A448">
        <v>12580</v>
      </c>
      <c r="B448" s="1" t="s">
        <v>1470</v>
      </c>
      <c r="C448" s="1" t="s">
        <v>1261</v>
      </c>
      <c r="D448">
        <v>27.66</v>
      </c>
      <c r="E448">
        <v>13</v>
      </c>
    </row>
    <row r="449" spans="1:5" x14ac:dyDescent="0.25">
      <c r="A449">
        <v>12581</v>
      </c>
      <c r="B449" s="1" t="s">
        <v>1471</v>
      </c>
      <c r="C449" s="1" t="s">
        <v>1270</v>
      </c>
      <c r="D449">
        <v>45.74</v>
      </c>
      <c r="E449">
        <v>24</v>
      </c>
    </row>
    <row r="450" spans="1:5" x14ac:dyDescent="0.25">
      <c r="A450">
        <v>12582</v>
      </c>
      <c r="B450" s="1" t="s">
        <v>1472</v>
      </c>
      <c r="C450" s="1" t="s">
        <v>1264</v>
      </c>
      <c r="D450">
        <v>27.07</v>
      </c>
      <c r="E450">
        <v>9</v>
      </c>
    </row>
    <row r="451" spans="1:5" x14ac:dyDescent="0.25">
      <c r="A451">
        <v>12583</v>
      </c>
      <c r="B451" s="1" t="s">
        <v>1473</v>
      </c>
      <c r="C451" s="1" t="s">
        <v>1264</v>
      </c>
      <c r="D451">
        <v>39.119999999999997</v>
      </c>
      <c r="E451">
        <v>28</v>
      </c>
    </row>
    <row r="452" spans="1:5" x14ac:dyDescent="0.25">
      <c r="A452">
        <v>12584</v>
      </c>
      <c r="B452" s="1" t="s">
        <v>1474</v>
      </c>
      <c r="C452" s="1" t="s">
        <v>1261</v>
      </c>
      <c r="D452">
        <v>74.709999999999994</v>
      </c>
      <c r="E452">
        <v>60</v>
      </c>
    </row>
    <row r="453" spans="1:5" x14ac:dyDescent="0.25">
      <c r="A453">
        <v>12585</v>
      </c>
      <c r="B453" s="1" t="s">
        <v>1475</v>
      </c>
      <c r="C453" s="1" t="s">
        <v>1264</v>
      </c>
      <c r="D453">
        <v>22.01</v>
      </c>
      <c r="E453">
        <v>11</v>
      </c>
    </row>
    <row r="454" spans="1:5" x14ac:dyDescent="0.25">
      <c r="A454">
        <v>12586</v>
      </c>
      <c r="B454" s="1" t="s">
        <v>1476</v>
      </c>
      <c r="C454" s="1" t="s">
        <v>1261</v>
      </c>
      <c r="D454">
        <v>63.61</v>
      </c>
      <c r="E454">
        <v>52</v>
      </c>
    </row>
    <row r="455" spans="1:5" x14ac:dyDescent="0.25">
      <c r="A455">
        <v>12587</v>
      </c>
      <c r="B455" s="1" t="s">
        <v>1477</v>
      </c>
      <c r="C455" s="1" t="s">
        <v>1261</v>
      </c>
      <c r="D455">
        <v>25</v>
      </c>
      <c r="E455">
        <v>25</v>
      </c>
    </row>
    <row r="456" spans="1:5" x14ac:dyDescent="0.25">
      <c r="A456">
        <v>12588</v>
      </c>
      <c r="B456" s="1" t="s">
        <v>1478</v>
      </c>
      <c r="C456" s="1" t="s">
        <v>1264</v>
      </c>
      <c r="D456">
        <v>20.77</v>
      </c>
      <c r="E456">
        <v>20</v>
      </c>
    </row>
    <row r="457" spans="1:5" x14ac:dyDescent="0.25">
      <c r="A457">
        <v>12589</v>
      </c>
      <c r="B457" s="1" t="s">
        <v>1479</v>
      </c>
      <c r="C457" s="1" t="s">
        <v>1261</v>
      </c>
      <c r="D457">
        <v>29.56</v>
      </c>
      <c r="E457">
        <v>7</v>
      </c>
    </row>
    <row r="458" spans="1:5" x14ac:dyDescent="0.25">
      <c r="A458">
        <v>12590</v>
      </c>
      <c r="B458" s="1" t="s">
        <v>1480</v>
      </c>
      <c r="C458" s="1" t="s">
        <v>1261</v>
      </c>
      <c r="D458">
        <v>77.400000000000006</v>
      </c>
      <c r="E458">
        <v>70</v>
      </c>
    </row>
    <row r="459" spans="1:5" x14ac:dyDescent="0.25">
      <c r="A459">
        <v>12591</v>
      </c>
      <c r="B459" s="1" t="s">
        <v>1481</v>
      </c>
      <c r="C459" s="1" t="s">
        <v>1261</v>
      </c>
      <c r="D459">
        <v>79.39</v>
      </c>
      <c r="E459">
        <v>63</v>
      </c>
    </row>
    <row r="460" spans="1:5" x14ac:dyDescent="0.25">
      <c r="A460">
        <v>12592</v>
      </c>
      <c r="B460" s="1" t="s">
        <v>1482</v>
      </c>
      <c r="C460" s="1" t="s">
        <v>1270</v>
      </c>
      <c r="D460">
        <v>46.57</v>
      </c>
      <c r="E460">
        <v>25</v>
      </c>
    </row>
    <row r="461" spans="1:5" x14ac:dyDescent="0.25">
      <c r="A461">
        <v>12593</v>
      </c>
      <c r="B461" s="1" t="s">
        <v>1483</v>
      </c>
      <c r="C461" s="1" t="s">
        <v>1264</v>
      </c>
      <c r="D461">
        <v>35.89</v>
      </c>
      <c r="E461">
        <v>27</v>
      </c>
    </row>
    <row r="462" spans="1:5" x14ac:dyDescent="0.25">
      <c r="A462">
        <v>12594</v>
      </c>
      <c r="B462" s="1" t="s">
        <v>1484</v>
      </c>
      <c r="C462" s="1" t="s">
        <v>1264</v>
      </c>
      <c r="D462">
        <v>40.520000000000003</v>
      </c>
      <c r="E462">
        <v>31</v>
      </c>
    </row>
    <row r="463" spans="1:5" x14ac:dyDescent="0.25">
      <c r="A463">
        <v>12595</v>
      </c>
      <c r="B463" s="1" t="s">
        <v>1485</v>
      </c>
      <c r="C463" s="1" t="s">
        <v>1261</v>
      </c>
      <c r="D463">
        <v>73.05</v>
      </c>
      <c r="E463">
        <v>59</v>
      </c>
    </row>
    <row r="464" spans="1:5" x14ac:dyDescent="0.25">
      <c r="A464">
        <v>12596</v>
      </c>
      <c r="B464" s="1" t="s">
        <v>1486</v>
      </c>
      <c r="C464" s="1" t="s">
        <v>1261</v>
      </c>
      <c r="D464">
        <v>73.95</v>
      </c>
      <c r="E464">
        <v>51</v>
      </c>
    </row>
    <row r="465" spans="1:5" x14ac:dyDescent="0.25">
      <c r="A465">
        <v>12597</v>
      </c>
      <c r="B465" s="1" t="s">
        <v>1487</v>
      </c>
      <c r="C465" s="1" t="s">
        <v>1270</v>
      </c>
      <c r="D465">
        <v>22.62</v>
      </c>
      <c r="E465">
        <v>12</v>
      </c>
    </row>
    <row r="466" spans="1:5" x14ac:dyDescent="0.25">
      <c r="A466">
        <v>12598</v>
      </c>
      <c r="B466" s="1" t="s">
        <v>1488</v>
      </c>
      <c r="C466" s="1" t="s">
        <v>1261</v>
      </c>
      <c r="D466">
        <v>51.34</v>
      </c>
      <c r="E466">
        <v>23</v>
      </c>
    </row>
    <row r="467" spans="1:5" x14ac:dyDescent="0.25">
      <c r="A467">
        <v>12599</v>
      </c>
      <c r="B467" s="1" t="s">
        <v>1489</v>
      </c>
      <c r="C467" s="1" t="s">
        <v>1261</v>
      </c>
      <c r="D467">
        <v>54.55</v>
      </c>
      <c r="E467">
        <v>44</v>
      </c>
    </row>
    <row r="468" spans="1:5" x14ac:dyDescent="0.25">
      <c r="A468">
        <v>12600</v>
      </c>
      <c r="B468" s="1" t="s">
        <v>1490</v>
      </c>
      <c r="C468" s="1" t="s">
        <v>1264</v>
      </c>
      <c r="D468">
        <v>37.15</v>
      </c>
      <c r="E468">
        <v>21</v>
      </c>
    </row>
    <row r="469" spans="1:5" x14ac:dyDescent="0.25">
      <c r="A469">
        <v>12601</v>
      </c>
      <c r="B469" s="1" t="s">
        <v>1491</v>
      </c>
      <c r="C469" s="1" t="s">
        <v>1264</v>
      </c>
      <c r="D469">
        <v>37.020000000000003</v>
      </c>
      <c r="E469">
        <v>23</v>
      </c>
    </row>
    <row r="470" spans="1:5" x14ac:dyDescent="0.25">
      <c r="A470">
        <v>12602</v>
      </c>
      <c r="B470" s="1" t="s">
        <v>1492</v>
      </c>
      <c r="C470" s="1" t="s">
        <v>1264</v>
      </c>
      <c r="D470">
        <v>21.58</v>
      </c>
      <c r="E470">
        <v>17</v>
      </c>
    </row>
    <row r="471" spans="1:5" x14ac:dyDescent="0.25">
      <c r="A471">
        <v>12603</v>
      </c>
      <c r="B471" s="1" t="s">
        <v>1493</v>
      </c>
      <c r="C471" s="1" t="s">
        <v>1261</v>
      </c>
      <c r="D471">
        <v>98.84</v>
      </c>
      <c r="E471">
        <v>82</v>
      </c>
    </row>
    <row r="472" spans="1:5" x14ac:dyDescent="0.25">
      <c r="A472">
        <v>12604</v>
      </c>
      <c r="B472" s="1" t="s">
        <v>1494</v>
      </c>
      <c r="C472" s="1" t="s">
        <v>1264</v>
      </c>
      <c r="D472">
        <v>83.77</v>
      </c>
      <c r="E472">
        <v>52</v>
      </c>
    </row>
    <row r="473" spans="1:5" x14ac:dyDescent="0.25">
      <c r="A473">
        <v>12605</v>
      </c>
      <c r="B473" s="1" t="s">
        <v>1495</v>
      </c>
      <c r="C473" s="1" t="s">
        <v>1264</v>
      </c>
      <c r="D473">
        <v>40.049999999999997</v>
      </c>
      <c r="E473">
        <v>33</v>
      </c>
    </row>
    <row r="474" spans="1:5" x14ac:dyDescent="0.25">
      <c r="A474">
        <v>12606</v>
      </c>
      <c r="B474" s="1" t="s">
        <v>1496</v>
      </c>
      <c r="C474" s="1" t="s">
        <v>1264</v>
      </c>
      <c r="D474">
        <v>43.13</v>
      </c>
      <c r="E474">
        <v>28</v>
      </c>
    </row>
    <row r="475" spans="1:5" x14ac:dyDescent="0.25">
      <c r="A475">
        <v>12607</v>
      </c>
      <c r="B475" s="1" t="s">
        <v>1497</v>
      </c>
      <c r="C475" s="1" t="s">
        <v>1264</v>
      </c>
      <c r="D475">
        <v>72.569999999999993</v>
      </c>
      <c r="E475">
        <v>52</v>
      </c>
    </row>
    <row r="476" spans="1:5" x14ac:dyDescent="0.25">
      <c r="A476">
        <v>12608</v>
      </c>
      <c r="B476" s="1" t="s">
        <v>1498</v>
      </c>
      <c r="C476" s="1" t="s">
        <v>1270</v>
      </c>
      <c r="D476">
        <v>64.44</v>
      </c>
      <c r="E476">
        <v>51</v>
      </c>
    </row>
    <row r="477" spans="1:5" x14ac:dyDescent="0.25">
      <c r="A477">
        <v>12609</v>
      </c>
      <c r="B477" s="1" t="s">
        <v>1499</v>
      </c>
      <c r="C477" s="1" t="s">
        <v>1270</v>
      </c>
      <c r="D477">
        <v>65.180000000000007</v>
      </c>
      <c r="E477">
        <v>58</v>
      </c>
    </row>
    <row r="478" spans="1:5" x14ac:dyDescent="0.25">
      <c r="A478">
        <v>12610</v>
      </c>
      <c r="B478" s="1" t="s">
        <v>1500</v>
      </c>
      <c r="C478" s="1" t="s">
        <v>1264</v>
      </c>
      <c r="D478">
        <v>33.26</v>
      </c>
      <c r="E478">
        <v>20</v>
      </c>
    </row>
    <row r="479" spans="1:5" x14ac:dyDescent="0.25">
      <c r="A479">
        <v>12611</v>
      </c>
      <c r="B479" s="1" t="s">
        <v>1501</v>
      </c>
      <c r="C479" s="1" t="s">
        <v>1264</v>
      </c>
      <c r="D479">
        <v>84.07</v>
      </c>
      <c r="E479">
        <v>73</v>
      </c>
    </row>
    <row r="480" spans="1:5" x14ac:dyDescent="0.25">
      <c r="A480">
        <v>12612</v>
      </c>
      <c r="B480" s="1" t="s">
        <v>1502</v>
      </c>
      <c r="C480" s="1" t="s">
        <v>1264</v>
      </c>
      <c r="D480">
        <v>34.369999999999997</v>
      </c>
      <c r="E480">
        <v>22</v>
      </c>
    </row>
    <row r="481" spans="1:5" x14ac:dyDescent="0.25">
      <c r="A481">
        <v>12613</v>
      </c>
      <c r="B481" s="1" t="s">
        <v>1503</v>
      </c>
      <c r="C481" s="1" t="s">
        <v>1270</v>
      </c>
      <c r="D481">
        <v>38.6</v>
      </c>
      <c r="E481">
        <v>26</v>
      </c>
    </row>
    <row r="482" spans="1:5" x14ac:dyDescent="0.25">
      <c r="A482">
        <v>12614</v>
      </c>
      <c r="B482" s="1" t="s">
        <v>1504</v>
      </c>
      <c r="C482" s="1" t="s">
        <v>1270</v>
      </c>
      <c r="D482">
        <v>65.97</v>
      </c>
      <c r="E482">
        <v>56</v>
      </c>
    </row>
    <row r="483" spans="1:5" x14ac:dyDescent="0.25">
      <c r="A483">
        <v>12615</v>
      </c>
      <c r="B483" s="1" t="s">
        <v>1505</v>
      </c>
      <c r="C483" s="1" t="s">
        <v>1270</v>
      </c>
      <c r="D483">
        <v>32.799999999999997</v>
      </c>
      <c r="E483">
        <v>21</v>
      </c>
    </row>
    <row r="484" spans="1:5" x14ac:dyDescent="0.25">
      <c r="A484">
        <v>12616</v>
      </c>
      <c r="B484" s="1" t="s">
        <v>1506</v>
      </c>
      <c r="C484" s="1" t="s">
        <v>1264</v>
      </c>
      <c r="D484">
        <v>37.14</v>
      </c>
      <c r="E484">
        <v>23</v>
      </c>
    </row>
    <row r="485" spans="1:5" x14ac:dyDescent="0.25">
      <c r="A485">
        <v>12617</v>
      </c>
      <c r="B485" s="1" t="s">
        <v>1507</v>
      </c>
      <c r="C485" s="1" t="s">
        <v>1264</v>
      </c>
      <c r="D485">
        <v>60.38</v>
      </c>
      <c r="E485">
        <v>53</v>
      </c>
    </row>
    <row r="486" spans="1:5" x14ac:dyDescent="0.25">
      <c r="A486">
        <v>12618</v>
      </c>
      <c r="B486" s="1" t="s">
        <v>1508</v>
      </c>
      <c r="C486" s="1" t="s">
        <v>1264</v>
      </c>
      <c r="D486">
        <v>36.979999999999997</v>
      </c>
      <c r="E486">
        <v>26</v>
      </c>
    </row>
    <row r="487" spans="1:5" x14ac:dyDescent="0.25">
      <c r="A487">
        <v>12619</v>
      </c>
      <c r="B487" s="1" t="s">
        <v>1509</v>
      </c>
      <c r="C487" s="1" t="s">
        <v>1264</v>
      </c>
      <c r="D487">
        <v>49.49</v>
      </c>
      <c r="E487">
        <v>20</v>
      </c>
    </row>
    <row r="488" spans="1:5" x14ac:dyDescent="0.25">
      <c r="A488">
        <v>12620</v>
      </c>
      <c r="B488" s="1" t="s">
        <v>1510</v>
      </c>
      <c r="C488" s="1" t="s">
        <v>1264</v>
      </c>
      <c r="D488">
        <v>41.09</v>
      </c>
      <c r="E488">
        <v>25</v>
      </c>
    </row>
    <row r="489" spans="1:5" x14ac:dyDescent="0.25">
      <c r="A489">
        <v>12621</v>
      </c>
      <c r="B489" s="1" t="s">
        <v>1511</v>
      </c>
      <c r="C489" s="1" t="s">
        <v>1270</v>
      </c>
      <c r="D489">
        <v>37.15</v>
      </c>
      <c r="E489">
        <v>27</v>
      </c>
    </row>
    <row r="490" spans="1:5" x14ac:dyDescent="0.25">
      <c r="A490">
        <v>12622</v>
      </c>
      <c r="B490" s="1" t="s">
        <v>1512</v>
      </c>
      <c r="C490" s="1" t="s">
        <v>1261</v>
      </c>
      <c r="D490">
        <v>22.96</v>
      </c>
      <c r="E490">
        <v>10</v>
      </c>
    </row>
    <row r="491" spans="1:5" x14ac:dyDescent="0.25">
      <c r="A491">
        <v>12623</v>
      </c>
      <c r="B491" s="1" t="s">
        <v>1513</v>
      </c>
      <c r="C491" s="1" t="s">
        <v>1264</v>
      </c>
      <c r="D491">
        <v>77.680000000000007</v>
      </c>
      <c r="E491">
        <v>58</v>
      </c>
    </row>
    <row r="492" spans="1:5" x14ac:dyDescent="0.25">
      <c r="A492">
        <v>12624</v>
      </c>
      <c r="B492" s="1" t="s">
        <v>1514</v>
      </c>
      <c r="C492" s="1" t="s">
        <v>1264</v>
      </c>
      <c r="D492">
        <v>34.700000000000003</v>
      </c>
      <c r="E492">
        <v>22</v>
      </c>
    </row>
    <row r="493" spans="1:5" x14ac:dyDescent="0.25">
      <c r="A493">
        <v>12625</v>
      </c>
      <c r="B493" s="1" t="s">
        <v>1515</v>
      </c>
      <c r="C493" s="1" t="s">
        <v>1264</v>
      </c>
      <c r="D493">
        <v>19.66</v>
      </c>
      <c r="E493">
        <v>9</v>
      </c>
    </row>
    <row r="494" spans="1:5" x14ac:dyDescent="0.25">
      <c r="A494">
        <v>12626</v>
      </c>
      <c r="B494" s="1" t="s">
        <v>1516</v>
      </c>
      <c r="C494" s="1" t="s">
        <v>1264</v>
      </c>
      <c r="D494">
        <v>25.32</v>
      </c>
      <c r="E494">
        <v>7</v>
      </c>
    </row>
    <row r="495" spans="1:5" x14ac:dyDescent="0.25">
      <c r="A495">
        <v>12627</v>
      </c>
      <c r="B495" s="1" t="s">
        <v>1517</v>
      </c>
      <c r="C495" s="1" t="s">
        <v>1264</v>
      </c>
      <c r="D495">
        <v>12.12</v>
      </c>
      <c r="E495">
        <v>9</v>
      </c>
    </row>
    <row r="496" spans="1:5" x14ac:dyDescent="0.25">
      <c r="A496">
        <v>12628</v>
      </c>
      <c r="B496" s="1" t="s">
        <v>1518</v>
      </c>
      <c r="C496" s="1" t="s">
        <v>1264</v>
      </c>
      <c r="D496">
        <v>99.89</v>
      </c>
      <c r="E496">
        <v>55</v>
      </c>
    </row>
    <row r="497" spans="1:5" x14ac:dyDescent="0.25">
      <c r="A497">
        <v>12629</v>
      </c>
      <c r="B497" s="1" t="s">
        <v>1519</v>
      </c>
      <c r="C497" s="1" t="s">
        <v>1264</v>
      </c>
      <c r="D497">
        <v>75.92</v>
      </c>
      <c r="E497">
        <v>60</v>
      </c>
    </row>
    <row r="498" spans="1:5" x14ac:dyDescent="0.25">
      <c r="A498">
        <v>12630</v>
      </c>
      <c r="B498" s="1" t="s">
        <v>1520</v>
      </c>
      <c r="C498" s="1" t="s">
        <v>1264</v>
      </c>
      <c r="D498">
        <v>63.22</v>
      </c>
      <c r="E498">
        <v>56</v>
      </c>
    </row>
    <row r="499" spans="1:5" x14ac:dyDescent="0.25">
      <c r="A499">
        <v>12631</v>
      </c>
      <c r="B499" s="1" t="s">
        <v>1521</v>
      </c>
      <c r="C499" s="1" t="s">
        <v>1270</v>
      </c>
      <c r="D499">
        <v>90.24</v>
      </c>
      <c r="E499">
        <v>61</v>
      </c>
    </row>
    <row r="500" spans="1:5" x14ac:dyDescent="0.25">
      <c r="A500">
        <v>12632</v>
      </c>
      <c r="B500" s="1" t="s">
        <v>1522</v>
      </c>
      <c r="C500" s="1" t="s">
        <v>1261</v>
      </c>
      <c r="D500">
        <v>98.13</v>
      </c>
      <c r="E500">
        <v>90</v>
      </c>
    </row>
    <row r="501" spans="1:5" x14ac:dyDescent="0.25">
      <c r="A501">
        <v>12633</v>
      </c>
      <c r="B501" s="1" t="s">
        <v>1523</v>
      </c>
      <c r="C501" s="1" t="s">
        <v>1270</v>
      </c>
      <c r="D501">
        <v>51.52</v>
      </c>
      <c r="E501">
        <v>36</v>
      </c>
    </row>
    <row r="502" spans="1:5" x14ac:dyDescent="0.25">
      <c r="A502">
        <v>12634</v>
      </c>
      <c r="B502" s="1" t="s">
        <v>1524</v>
      </c>
      <c r="C502" s="1" t="s">
        <v>1264</v>
      </c>
      <c r="D502">
        <v>73.97</v>
      </c>
      <c r="E502">
        <v>58</v>
      </c>
    </row>
    <row r="503" spans="1:5" x14ac:dyDescent="0.25">
      <c r="A503">
        <v>12635</v>
      </c>
      <c r="B503" s="1" t="s">
        <v>1525</v>
      </c>
      <c r="C503" s="1" t="s">
        <v>1264</v>
      </c>
      <c r="D503">
        <v>31.9</v>
      </c>
      <c r="E503">
        <v>25</v>
      </c>
    </row>
    <row r="504" spans="1:5" x14ac:dyDescent="0.25">
      <c r="A504">
        <v>12636</v>
      </c>
      <c r="B504" s="1" t="s">
        <v>1526</v>
      </c>
      <c r="C504" s="1" t="s">
        <v>1264</v>
      </c>
      <c r="D504">
        <v>69.400000000000006</v>
      </c>
      <c r="E504">
        <v>58</v>
      </c>
    </row>
    <row r="505" spans="1:5" x14ac:dyDescent="0.25">
      <c r="A505">
        <v>12637</v>
      </c>
      <c r="B505" s="1" t="s">
        <v>1527</v>
      </c>
      <c r="C505" s="1" t="s">
        <v>1264</v>
      </c>
      <c r="D505">
        <v>93.31</v>
      </c>
      <c r="E505">
        <v>74</v>
      </c>
    </row>
    <row r="506" spans="1:5" x14ac:dyDescent="0.25">
      <c r="A506">
        <v>12638</v>
      </c>
      <c r="B506" s="1" t="s">
        <v>1528</v>
      </c>
      <c r="C506" s="1" t="s">
        <v>1264</v>
      </c>
      <c r="D506">
        <v>88.45</v>
      </c>
      <c r="E506">
        <v>59</v>
      </c>
    </row>
    <row r="507" spans="1:5" x14ac:dyDescent="0.25">
      <c r="A507">
        <v>12639</v>
      </c>
      <c r="B507" s="1" t="s">
        <v>1529</v>
      </c>
      <c r="C507" s="1" t="s">
        <v>1270</v>
      </c>
      <c r="D507">
        <v>24.18</v>
      </c>
      <c r="E507">
        <v>17</v>
      </c>
    </row>
    <row r="508" spans="1:5" x14ac:dyDescent="0.25">
      <c r="A508">
        <v>12640</v>
      </c>
      <c r="B508" s="1" t="s">
        <v>1530</v>
      </c>
      <c r="C508" s="1" t="s">
        <v>1261</v>
      </c>
      <c r="D508">
        <v>48.5</v>
      </c>
      <c r="E508">
        <v>27</v>
      </c>
    </row>
    <row r="509" spans="1:5" x14ac:dyDescent="0.25">
      <c r="A509">
        <v>12641</v>
      </c>
      <c r="B509" s="1" t="s">
        <v>1531</v>
      </c>
      <c r="C509" s="1" t="s">
        <v>1261</v>
      </c>
      <c r="D509">
        <v>84.05</v>
      </c>
      <c r="E509">
        <v>62</v>
      </c>
    </row>
    <row r="510" spans="1:5" x14ac:dyDescent="0.25">
      <c r="A510">
        <v>12642</v>
      </c>
      <c r="B510" s="1" t="s">
        <v>1532</v>
      </c>
      <c r="C510" s="1" t="s">
        <v>1261</v>
      </c>
      <c r="D510">
        <v>61.29</v>
      </c>
      <c r="E510">
        <v>51</v>
      </c>
    </row>
    <row r="511" spans="1:5" x14ac:dyDescent="0.25">
      <c r="A511">
        <v>12643</v>
      </c>
      <c r="B511" s="1" t="s">
        <v>1533</v>
      </c>
      <c r="C511" s="1" t="s">
        <v>1261</v>
      </c>
      <c r="D511">
        <v>15.95</v>
      </c>
      <c r="E511">
        <v>13</v>
      </c>
    </row>
    <row r="512" spans="1:5" x14ac:dyDescent="0.25">
      <c r="A512">
        <v>12644</v>
      </c>
      <c r="B512" s="1" t="s">
        <v>1534</v>
      </c>
      <c r="C512" s="1" t="s">
        <v>1264</v>
      </c>
      <c r="D512">
        <v>90.74</v>
      </c>
      <c r="E512">
        <v>81</v>
      </c>
    </row>
    <row r="513" spans="1:5" x14ac:dyDescent="0.25">
      <c r="A513">
        <v>12645</v>
      </c>
      <c r="B513" s="1" t="s">
        <v>1535</v>
      </c>
      <c r="C513" s="1" t="s">
        <v>1264</v>
      </c>
      <c r="D513">
        <v>42.91</v>
      </c>
      <c r="E513">
        <v>21</v>
      </c>
    </row>
    <row r="514" spans="1:5" x14ac:dyDescent="0.25">
      <c r="A514">
        <v>12646</v>
      </c>
      <c r="B514" s="1" t="s">
        <v>1536</v>
      </c>
      <c r="C514" s="1" t="s">
        <v>1264</v>
      </c>
      <c r="D514">
        <v>54.28</v>
      </c>
      <c r="E514">
        <v>30</v>
      </c>
    </row>
    <row r="515" spans="1:5" x14ac:dyDescent="0.25">
      <c r="A515">
        <v>12647</v>
      </c>
      <c r="B515" s="1" t="s">
        <v>1537</v>
      </c>
      <c r="C515" s="1" t="s">
        <v>1264</v>
      </c>
      <c r="D515">
        <v>99.55</v>
      </c>
      <c r="E515">
        <v>79</v>
      </c>
    </row>
    <row r="516" spans="1:5" x14ac:dyDescent="0.25">
      <c r="A516">
        <v>12648</v>
      </c>
      <c r="B516" s="1" t="s">
        <v>1538</v>
      </c>
      <c r="C516" s="1" t="s">
        <v>1264</v>
      </c>
      <c r="D516">
        <v>58.39</v>
      </c>
      <c r="E516">
        <v>26</v>
      </c>
    </row>
    <row r="517" spans="1:5" x14ac:dyDescent="0.25">
      <c r="A517">
        <v>12649</v>
      </c>
      <c r="B517" s="1" t="s">
        <v>1539</v>
      </c>
      <c r="C517" s="1" t="s">
        <v>1261</v>
      </c>
      <c r="D517">
        <v>51.47</v>
      </c>
      <c r="E517">
        <v>43</v>
      </c>
    </row>
    <row r="518" spans="1:5" x14ac:dyDescent="0.25">
      <c r="A518">
        <v>12650</v>
      </c>
      <c r="B518" s="1" t="s">
        <v>1540</v>
      </c>
      <c r="C518" s="1" t="s">
        <v>1264</v>
      </c>
      <c r="D518">
        <v>54.86</v>
      </c>
      <c r="E518">
        <v>47</v>
      </c>
    </row>
    <row r="519" spans="1:5" x14ac:dyDescent="0.25">
      <c r="A519">
        <v>12651</v>
      </c>
      <c r="B519" s="1" t="s">
        <v>1541</v>
      </c>
      <c r="C519" s="1" t="s">
        <v>1261</v>
      </c>
      <c r="D519">
        <v>39.39</v>
      </c>
      <c r="E519">
        <v>32</v>
      </c>
    </row>
    <row r="520" spans="1:5" x14ac:dyDescent="0.25">
      <c r="A520">
        <v>12652</v>
      </c>
      <c r="B520" s="1" t="s">
        <v>1542</v>
      </c>
      <c r="C520" s="1" t="s">
        <v>1261</v>
      </c>
      <c r="D520">
        <v>34.729999999999997</v>
      </c>
      <c r="E520">
        <v>25</v>
      </c>
    </row>
    <row r="521" spans="1:5" x14ac:dyDescent="0.25">
      <c r="A521">
        <v>12653</v>
      </c>
      <c r="B521" s="1" t="s">
        <v>1543</v>
      </c>
      <c r="C521" s="1" t="s">
        <v>1264</v>
      </c>
      <c r="D521">
        <v>71.92</v>
      </c>
      <c r="E521">
        <v>54</v>
      </c>
    </row>
    <row r="522" spans="1:5" x14ac:dyDescent="0.25">
      <c r="A522">
        <v>12654</v>
      </c>
      <c r="B522" s="1" t="s">
        <v>1544</v>
      </c>
      <c r="C522" s="1" t="s">
        <v>1264</v>
      </c>
      <c r="D522">
        <v>45.71</v>
      </c>
      <c r="E522">
        <v>28</v>
      </c>
    </row>
    <row r="523" spans="1:5" x14ac:dyDescent="0.25">
      <c r="A523">
        <v>12655</v>
      </c>
      <c r="B523" s="1" t="s">
        <v>1545</v>
      </c>
      <c r="C523" s="1" t="s">
        <v>1264</v>
      </c>
      <c r="D523">
        <v>83.17</v>
      </c>
      <c r="E523">
        <v>78</v>
      </c>
    </row>
    <row r="524" spans="1:5" x14ac:dyDescent="0.25">
      <c r="A524">
        <v>12656</v>
      </c>
      <c r="B524" s="1" t="s">
        <v>1546</v>
      </c>
      <c r="C524" s="1" t="s">
        <v>1264</v>
      </c>
      <c r="D524">
        <v>37.44</v>
      </c>
      <c r="E524">
        <v>32</v>
      </c>
    </row>
    <row r="525" spans="1:5" x14ac:dyDescent="0.25">
      <c r="A525">
        <v>12657</v>
      </c>
      <c r="B525" s="1" t="s">
        <v>1547</v>
      </c>
      <c r="C525" s="1" t="s">
        <v>1261</v>
      </c>
      <c r="D525">
        <v>62.87</v>
      </c>
      <c r="E525">
        <v>54</v>
      </c>
    </row>
    <row r="526" spans="1:5" x14ac:dyDescent="0.25">
      <c r="A526">
        <v>12658</v>
      </c>
      <c r="B526" s="1" t="s">
        <v>1548</v>
      </c>
      <c r="C526" s="1" t="s">
        <v>1261</v>
      </c>
      <c r="D526">
        <v>81.709999999999994</v>
      </c>
      <c r="E526">
        <v>58</v>
      </c>
    </row>
    <row r="527" spans="1:5" x14ac:dyDescent="0.25">
      <c r="A527">
        <v>12659</v>
      </c>
      <c r="B527" s="1" t="s">
        <v>1549</v>
      </c>
      <c r="C527" s="1" t="s">
        <v>1261</v>
      </c>
      <c r="D527">
        <v>91.41</v>
      </c>
      <c r="E527">
        <v>56</v>
      </c>
    </row>
    <row r="528" spans="1:5" x14ac:dyDescent="0.25">
      <c r="A528">
        <v>12660</v>
      </c>
      <c r="B528" s="1" t="s">
        <v>1550</v>
      </c>
      <c r="C528" s="1" t="s">
        <v>1264</v>
      </c>
      <c r="D528">
        <v>39.21</v>
      </c>
      <c r="E528">
        <v>25</v>
      </c>
    </row>
    <row r="529" spans="1:5" x14ac:dyDescent="0.25">
      <c r="A529">
        <v>12661</v>
      </c>
      <c r="B529" s="1" t="s">
        <v>1551</v>
      </c>
      <c r="C529" s="1" t="s">
        <v>1261</v>
      </c>
      <c r="D529">
        <v>59.86</v>
      </c>
      <c r="E529">
        <v>42</v>
      </c>
    </row>
    <row r="530" spans="1:5" x14ac:dyDescent="0.25">
      <c r="A530">
        <v>12662</v>
      </c>
      <c r="B530" s="1" t="s">
        <v>1552</v>
      </c>
      <c r="C530" s="1" t="s">
        <v>1270</v>
      </c>
      <c r="D530">
        <v>54.36</v>
      </c>
      <c r="E530">
        <v>30</v>
      </c>
    </row>
    <row r="531" spans="1:5" x14ac:dyDescent="0.25">
      <c r="A531">
        <v>12663</v>
      </c>
      <c r="B531" s="1" t="s">
        <v>1553</v>
      </c>
      <c r="C531" s="1" t="s">
        <v>1264</v>
      </c>
      <c r="D531">
        <v>98.09</v>
      </c>
      <c r="E531">
        <v>87</v>
      </c>
    </row>
    <row r="532" spans="1:5" x14ac:dyDescent="0.25">
      <c r="A532">
        <v>12664</v>
      </c>
      <c r="B532" s="1" t="s">
        <v>1554</v>
      </c>
      <c r="C532" s="1" t="s">
        <v>1264</v>
      </c>
      <c r="D532">
        <v>25.43</v>
      </c>
      <c r="E532">
        <v>25</v>
      </c>
    </row>
    <row r="533" spans="1:5" x14ac:dyDescent="0.25">
      <c r="A533">
        <v>12665</v>
      </c>
      <c r="B533" s="1" t="s">
        <v>1555</v>
      </c>
      <c r="C533" s="1" t="s">
        <v>1261</v>
      </c>
      <c r="D533">
        <v>86.68</v>
      </c>
      <c r="E533">
        <v>69</v>
      </c>
    </row>
    <row r="534" spans="1:5" x14ac:dyDescent="0.25">
      <c r="A534">
        <v>12666</v>
      </c>
      <c r="B534" s="1" t="s">
        <v>1556</v>
      </c>
      <c r="C534" s="1" t="s">
        <v>1270</v>
      </c>
      <c r="D534">
        <v>22.95</v>
      </c>
      <c r="E534">
        <v>9</v>
      </c>
    </row>
    <row r="535" spans="1:5" x14ac:dyDescent="0.25">
      <c r="A535">
        <v>12667</v>
      </c>
      <c r="B535" s="1" t="s">
        <v>1557</v>
      </c>
      <c r="C535" s="1" t="s">
        <v>1270</v>
      </c>
      <c r="D535">
        <v>16.309999999999999</v>
      </c>
      <c r="E535">
        <v>9</v>
      </c>
    </row>
    <row r="536" spans="1:5" x14ac:dyDescent="0.25">
      <c r="A536">
        <v>12668</v>
      </c>
      <c r="B536" s="1" t="s">
        <v>1558</v>
      </c>
      <c r="C536" s="1" t="s">
        <v>1264</v>
      </c>
      <c r="D536">
        <v>28.32</v>
      </c>
      <c r="E536">
        <v>9</v>
      </c>
    </row>
    <row r="537" spans="1:5" x14ac:dyDescent="0.25">
      <c r="A537">
        <v>12669</v>
      </c>
      <c r="B537" s="1" t="s">
        <v>1559</v>
      </c>
      <c r="C537" s="1" t="s">
        <v>1270</v>
      </c>
      <c r="D537">
        <v>16.670000000000002</v>
      </c>
      <c r="E537">
        <v>9</v>
      </c>
    </row>
    <row r="538" spans="1:5" x14ac:dyDescent="0.25">
      <c r="A538">
        <v>12670</v>
      </c>
      <c r="B538" s="1" t="s">
        <v>1560</v>
      </c>
      <c r="C538" s="1" t="s">
        <v>1261</v>
      </c>
      <c r="D538">
        <v>73.959999999999994</v>
      </c>
      <c r="E538">
        <v>63</v>
      </c>
    </row>
    <row r="539" spans="1:5" x14ac:dyDescent="0.25">
      <c r="A539">
        <v>12671</v>
      </c>
      <c r="B539" s="1" t="s">
        <v>1561</v>
      </c>
      <c r="C539" s="1" t="s">
        <v>1270</v>
      </c>
      <c r="D539">
        <v>97.94</v>
      </c>
      <c r="E539">
        <v>52</v>
      </c>
    </row>
    <row r="540" spans="1:5" x14ac:dyDescent="0.25">
      <c r="A540">
        <v>12672</v>
      </c>
      <c r="B540" s="1" t="s">
        <v>1562</v>
      </c>
      <c r="C540" s="1" t="s">
        <v>1264</v>
      </c>
      <c r="D540">
        <v>73.05</v>
      </c>
      <c r="E540">
        <v>65</v>
      </c>
    </row>
    <row r="541" spans="1:5" x14ac:dyDescent="0.25">
      <c r="A541">
        <v>12673</v>
      </c>
      <c r="B541" s="1" t="s">
        <v>1563</v>
      </c>
      <c r="C541" s="1" t="s">
        <v>1261</v>
      </c>
      <c r="D541">
        <v>87.48</v>
      </c>
      <c r="E541">
        <v>61</v>
      </c>
    </row>
    <row r="542" spans="1:5" x14ac:dyDescent="0.25">
      <c r="A542">
        <v>12674</v>
      </c>
      <c r="B542" s="1" t="s">
        <v>1564</v>
      </c>
      <c r="C542" s="1" t="s">
        <v>1264</v>
      </c>
      <c r="D542">
        <v>30.68</v>
      </c>
      <c r="E542">
        <v>21</v>
      </c>
    </row>
    <row r="543" spans="1:5" x14ac:dyDescent="0.25">
      <c r="A543">
        <v>12675</v>
      </c>
      <c r="B543" s="1" t="s">
        <v>1565</v>
      </c>
      <c r="C543" s="1" t="s">
        <v>1264</v>
      </c>
      <c r="D543">
        <v>75.88</v>
      </c>
      <c r="E543">
        <v>60</v>
      </c>
    </row>
    <row r="544" spans="1:5" x14ac:dyDescent="0.25">
      <c r="A544">
        <v>12676</v>
      </c>
      <c r="B544" s="1" t="s">
        <v>1566</v>
      </c>
      <c r="C544" s="1" t="s">
        <v>1270</v>
      </c>
      <c r="D544">
        <v>20.18</v>
      </c>
      <c r="E544">
        <v>7</v>
      </c>
    </row>
    <row r="545" spans="1:5" x14ac:dyDescent="0.25">
      <c r="A545">
        <v>12677</v>
      </c>
      <c r="B545" s="1" t="s">
        <v>1567</v>
      </c>
      <c r="C545" s="1" t="s">
        <v>1264</v>
      </c>
      <c r="D545">
        <v>18.77</v>
      </c>
      <c r="E545">
        <v>9</v>
      </c>
    </row>
    <row r="546" spans="1:5" x14ac:dyDescent="0.25">
      <c r="A546">
        <v>12678</v>
      </c>
      <c r="B546" s="1" t="s">
        <v>1568</v>
      </c>
      <c r="C546" s="1" t="s">
        <v>1264</v>
      </c>
      <c r="D546">
        <v>71.2</v>
      </c>
      <c r="E546">
        <v>64</v>
      </c>
    </row>
    <row r="547" spans="1:5" x14ac:dyDescent="0.25">
      <c r="A547">
        <v>12679</v>
      </c>
      <c r="B547" s="1" t="s">
        <v>1569</v>
      </c>
      <c r="C547" s="1" t="s">
        <v>1264</v>
      </c>
      <c r="D547">
        <v>38.81</v>
      </c>
      <c r="E547">
        <v>20</v>
      </c>
    </row>
    <row r="548" spans="1:5" x14ac:dyDescent="0.25">
      <c r="A548">
        <v>12680</v>
      </c>
      <c r="B548" s="1" t="s">
        <v>1570</v>
      </c>
      <c r="C548" s="1" t="s">
        <v>1270</v>
      </c>
      <c r="D548">
        <v>29.42</v>
      </c>
      <c r="E548">
        <v>14</v>
      </c>
    </row>
    <row r="549" spans="1:5" x14ac:dyDescent="0.25">
      <c r="A549">
        <v>12681</v>
      </c>
      <c r="B549" s="1" t="s">
        <v>1571</v>
      </c>
      <c r="C549" s="1" t="s">
        <v>1264</v>
      </c>
      <c r="D549">
        <v>60.95</v>
      </c>
      <c r="E549">
        <v>53</v>
      </c>
    </row>
    <row r="550" spans="1:5" x14ac:dyDescent="0.25">
      <c r="A550">
        <v>12682</v>
      </c>
      <c r="B550" s="1" t="s">
        <v>1572</v>
      </c>
      <c r="C550" s="1" t="s">
        <v>1264</v>
      </c>
      <c r="D550">
        <v>51.54</v>
      </c>
      <c r="E550">
        <v>43</v>
      </c>
    </row>
    <row r="551" spans="1:5" x14ac:dyDescent="0.25">
      <c r="A551">
        <v>12683</v>
      </c>
      <c r="B551" s="1" t="s">
        <v>1573</v>
      </c>
      <c r="C551" s="1" t="s">
        <v>1261</v>
      </c>
      <c r="D551">
        <v>66.06</v>
      </c>
      <c r="E551">
        <v>58</v>
      </c>
    </row>
    <row r="552" spans="1:5" x14ac:dyDescent="0.25">
      <c r="A552">
        <v>12684</v>
      </c>
      <c r="B552" s="1" t="s">
        <v>1574</v>
      </c>
      <c r="C552" s="1" t="s">
        <v>1264</v>
      </c>
      <c r="D552">
        <v>57.27</v>
      </c>
      <c r="E552">
        <v>38</v>
      </c>
    </row>
    <row r="553" spans="1:5" x14ac:dyDescent="0.25">
      <c r="A553">
        <v>12685</v>
      </c>
      <c r="B553" s="1" t="s">
        <v>1575</v>
      </c>
      <c r="C553" s="1" t="s">
        <v>1264</v>
      </c>
      <c r="D553">
        <v>54.31</v>
      </c>
      <c r="E553">
        <v>42</v>
      </c>
    </row>
    <row r="554" spans="1:5" x14ac:dyDescent="0.25">
      <c r="A554">
        <v>12686</v>
      </c>
      <c r="B554" s="1" t="s">
        <v>1576</v>
      </c>
      <c r="C554" s="1" t="s">
        <v>1270</v>
      </c>
      <c r="D554">
        <v>58.24</v>
      </c>
      <c r="E554">
        <v>46</v>
      </c>
    </row>
    <row r="555" spans="1:5" x14ac:dyDescent="0.25">
      <c r="A555">
        <v>12687</v>
      </c>
      <c r="B555" s="1" t="s">
        <v>1577</v>
      </c>
      <c r="C555" s="1" t="s">
        <v>1264</v>
      </c>
      <c r="D555">
        <v>22.21</v>
      </c>
      <c r="E555">
        <v>10</v>
      </c>
    </row>
    <row r="556" spans="1:5" x14ac:dyDescent="0.25">
      <c r="A556">
        <v>12688</v>
      </c>
      <c r="B556" s="1" t="s">
        <v>1578</v>
      </c>
      <c r="C556" s="1" t="s">
        <v>1264</v>
      </c>
      <c r="D556">
        <v>19.32</v>
      </c>
      <c r="E556">
        <v>6</v>
      </c>
    </row>
    <row r="557" spans="1:5" x14ac:dyDescent="0.25">
      <c r="A557">
        <v>12689</v>
      </c>
      <c r="B557" s="1" t="s">
        <v>1579</v>
      </c>
      <c r="C557" s="1" t="s">
        <v>1264</v>
      </c>
      <c r="D557">
        <v>37.479999999999997</v>
      </c>
      <c r="E557">
        <v>24</v>
      </c>
    </row>
    <row r="558" spans="1:5" x14ac:dyDescent="0.25">
      <c r="A558">
        <v>12690</v>
      </c>
      <c r="B558" s="1" t="s">
        <v>1580</v>
      </c>
      <c r="C558" s="1" t="s">
        <v>1264</v>
      </c>
      <c r="D558">
        <v>72.040000000000006</v>
      </c>
      <c r="E558">
        <v>55</v>
      </c>
    </row>
    <row r="559" spans="1:5" x14ac:dyDescent="0.25">
      <c r="A559">
        <v>12691</v>
      </c>
      <c r="B559" s="1" t="s">
        <v>1581</v>
      </c>
      <c r="C559" s="1" t="s">
        <v>1261</v>
      </c>
      <c r="D559">
        <v>98.52</v>
      </c>
      <c r="E559">
        <v>63</v>
      </c>
    </row>
    <row r="560" spans="1:5" x14ac:dyDescent="0.25">
      <c r="A560">
        <v>12692</v>
      </c>
      <c r="B560" s="1" t="s">
        <v>1582</v>
      </c>
      <c r="C560" s="1" t="s">
        <v>1264</v>
      </c>
      <c r="D560">
        <v>41.66</v>
      </c>
      <c r="E560">
        <v>28</v>
      </c>
    </row>
    <row r="561" spans="1:5" x14ac:dyDescent="0.25">
      <c r="A561">
        <v>12693</v>
      </c>
      <c r="B561" s="1" t="s">
        <v>1583</v>
      </c>
      <c r="C561" s="1" t="s">
        <v>1264</v>
      </c>
      <c r="D561">
        <v>72.42</v>
      </c>
      <c r="E561">
        <v>65</v>
      </c>
    </row>
    <row r="562" spans="1:5" x14ac:dyDescent="0.25">
      <c r="A562">
        <v>12694</v>
      </c>
      <c r="B562" s="1" t="s">
        <v>1584</v>
      </c>
      <c r="C562" s="1" t="s">
        <v>1264</v>
      </c>
      <c r="D562">
        <v>21.58</v>
      </c>
      <c r="E562">
        <v>9</v>
      </c>
    </row>
    <row r="563" spans="1:5" x14ac:dyDescent="0.25">
      <c r="A563">
        <v>12695</v>
      </c>
      <c r="B563" s="1" t="s">
        <v>1585</v>
      </c>
      <c r="C563" s="1" t="s">
        <v>1264</v>
      </c>
      <c r="D563">
        <v>89.2</v>
      </c>
      <c r="E563">
        <v>77</v>
      </c>
    </row>
    <row r="564" spans="1:5" x14ac:dyDescent="0.25">
      <c r="A564">
        <v>12696</v>
      </c>
      <c r="B564" s="1" t="s">
        <v>1586</v>
      </c>
      <c r="C564" s="1" t="s">
        <v>1264</v>
      </c>
      <c r="D564">
        <v>42.42</v>
      </c>
      <c r="E564">
        <v>22</v>
      </c>
    </row>
    <row r="565" spans="1:5" x14ac:dyDescent="0.25">
      <c r="A565">
        <v>12697</v>
      </c>
      <c r="B565" s="1" t="s">
        <v>1587</v>
      </c>
      <c r="C565" s="1" t="s">
        <v>1261</v>
      </c>
      <c r="D565">
        <v>74.510000000000005</v>
      </c>
      <c r="E565">
        <v>54</v>
      </c>
    </row>
    <row r="566" spans="1:5" x14ac:dyDescent="0.25">
      <c r="A566">
        <v>12698</v>
      </c>
      <c r="B566" s="1" t="s">
        <v>1588</v>
      </c>
      <c r="C566" s="1" t="s">
        <v>1264</v>
      </c>
      <c r="D566">
        <v>99.25</v>
      </c>
      <c r="E566">
        <v>94</v>
      </c>
    </row>
    <row r="567" spans="1:5" x14ac:dyDescent="0.25">
      <c r="A567">
        <v>12699</v>
      </c>
      <c r="B567" s="1" t="s">
        <v>1589</v>
      </c>
      <c r="C567" s="1" t="s">
        <v>1261</v>
      </c>
      <c r="D567">
        <v>81.209999999999994</v>
      </c>
      <c r="E567">
        <v>74</v>
      </c>
    </row>
    <row r="568" spans="1:5" x14ac:dyDescent="0.25">
      <c r="A568">
        <v>12700</v>
      </c>
      <c r="B568" s="1" t="s">
        <v>1590</v>
      </c>
      <c r="C568" s="1" t="s">
        <v>1264</v>
      </c>
      <c r="D568">
        <v>49.33</v>
      </c>
      <c r="E568">
        <v>42</v>
      </c>
    </row>
    <row r="569" spans="1:5" x14ac:dyDescent="0.25">
      <c r="A569">
        <v>12701</v>
      </c>
      <c r="B569" s="1" t="s">
        <v>1591</v>
      </c>
      <c r="C569" s="1" t="s">
        <v>1264</v>
      </c>
      <c r="D569">
        <v>65.739999999999995</v>
      </c>
      <c r="E569">
        <v>53</v>
      </c>
    </row>
    <row r="570" spans="1:5" x14ac:dyDescent="0.25">
      <c r="A570">
        <v>12702</v>
      </c>
      <c r="B570" s="1" t="s">
        <v>1592</v>
      </c>
      <c r="C570" s="1" t="s">
        <v>1264</v>
      </c>
      <c r="D570">
        <v>79.86</v>
      </c>
      <c r="E570">
        <v>72</v>
      </c>
    </row>
    <row r="571" spans="1:5" x14ac:dyDescent="0.25">
      <c r="A571">
        <v>12703</v>
      </c>
      <c r="B571" s="1" t="s">
        <v>1593</v>
      </c>
      <c r="C571" s="1" t="s">
        <v>1264</v>
      </c>
      <c r="D571">
        <v>73.98</v>
      </c>
      <c r="E571">
        <v>64</v>
      </c>
    </row>
    <row r="572" spans="1:5" x14ac:dyDescent="0.25">
      <c r="A572">
        <v>12704</v>
      </c>
      <c r="B572" s="1" t="s">
        <v>1594</v>
      </c>
      <c r="C572" s="1" t="s">
        <v>1264</v>
      </c>
      <c r="D572">
        <v>82.04</v>
      </c>
      <c r="E572">
        <v>67</v>
      </c>
    </row>
    <row r="573" spans="1:5" x14ac:dyDescent="0.25">
      <c r="A573">
        <v>12705</v>
      </c>
      <c r="B573" s="1" t="s">
        <v>1595</v>
      </c>
      <c r="C573" s="1" t="s">
        <v>1270</v>
      </c>
      <c r="D573">
        <v>26.67</v>
      </c>
      <c r="E573">
        <v>9</v>
      </c>
    </row>
    <row r="574" spans="1:5" x14ac:dyDescent="0.25">
      <c r="A574">
        <v>12706</v>
      </c>
      <c r="B574" s="1" t="s">
        <v>1596</v>
      </c>
      <c r="C574" s="1" t="s">
        <v>1264</v>
      </c>
      <c r="D574">
        <v>10.130000000000001</v>
      </c>
      <c r="E574">
        <v>9</v>
      </c>
    </row>
    <row r="575" spans="1:5" x14ac:dyDescent="0.25">
      <c r="A575">
        <v>12707</v>
      </c>
      <c r="B575" s="1" t="s">
        <v>1597</v>
      </c>
      <c r="C575" s="1" t="s">
        <v>1270</v>
      </c>
      <c r="D575">
        <v>72.39</v>
      </c>
      <c r="E575">
        <v>66</v>
      </c>
    </row>
    <row r="576" spans="1:5" x14ac:dyDescent="0.25">
      <c r="A576">
        <v>12708</v>
      </c>
      <c r="B576" s="1" t="s">
        <v>1598</v>
      </c>
      <c r="C576" s="1" t="s">
        <v>1264</v>
      </c>
      <c r="D576">
        <v>85.91</v>
      </c>
      <c r="E576">
        <v>77</v>
      </c>
    </row>
    <row r="577" spans="1:5" x14ac:dyDescent="0.25">
      <c r="A577">
        <v>12709</v>
      </c>
      <c r="B577" s="1" t="s">
        <v>1599</v>
      </c>
      <c r="C577" s="1" t="s">
        <v>1261</v>
      </c>
      <c r="D577">
        <v>81.31</v>
      </c>
      <c r="E577">
        <v>55</v>
      </c>
    </row>
    <row r="578" spans="1:5" x14ac:dyDescent="0.25">
      <c r="A578">
        <v>12710</v>
      </c>
      <c r="B578" s="1" t="s">
        <v>1600</v>
      </c>
      <c r="C578" s="1" t="s">
        <v>1264</v>
      </c>
      <c r="D578">
        <v>60.3</v>
      </c>
      <c r="E578">
        <v>52</v>
      </c>
    </row>
    <row r="579" spans="1:5" x14ac:dyDescent="0.25">
      <c r="A579">
        <v>12711</v>
      </c>
      <c r="B579" s="1" t="s">
        <v>1601</v>
      </c>
      <c r="C579" s="1" t="s">
        <v>1264</v>
      </c>
      <c r="D579">
        <v>31.77</v>
      </c>
      <c r="E579">
        <v>24</v>
      </c>
    </row>
    <row r="580" spans="1:5" x14ac:dyDescent="0.25">
      <c r="A580">
        <v>12712</v>
      </c>
      <c r="B580" s="1" t="s">
        <v>1602</v>
      </c>
      <c r="C580" s="1" t="s">
        <v>1264</v>
      </c>
      <c r="D580">
        <v>64.27</v>
      </c>
      <c r="E580">
        <v>57</v>
      </c>
    </row>
    <row r="581" spans="1:5" x14ac:dyDescent="0.25">
      <c r="A581">
        <v>12713</v>
      </c>
      <c r="B581" s="1" t="s">
        <v>1603</v>
      </c>
      <c r="C581" s="1" t="s">
        <v>1264</v>
      </c>
      <c r="D581">
        <v>69.510000000000005</v>
      </c>
      <c r="E581">
        <v>61</v>
      </c>
    </row>
    <row r="582" spans="1:5" x14ac:dyDescent="0.25">
      <c r="A582">
        <v>12714</v>
      </c>
      <c r="B582" s="1" t="s">
        <v>1604</v>
      </c>
      <c r="C582" s="1" t="s">
        <v>1264</v>
      </c>
      <c r="D582">
        <v>27.22</v>
      </c>
      <c r="E582">
        <v>9</v>
      </c>
    </row>
    <row r="583" spans="1:5" x14ac:dyDescent="0.25">
      <c r="A583">
        <v>12715</v>
      </c>
      <c r="B583" s="1" t="s">
        <v>1605</v>
      </c>
      <c r="C583" s="1" t="s">
        <v>1270</v>
      </c>
      <c r="D583">
        <v>77.680000000000007</v>
      </c>
      <c r="E583">
        <v>67</v>
      </c>
    </row>
    <row r="584" spans="1:5" x14ac:dyDescent="0.25">
      <c r="A584">
        <v>12716</v>
      </c>
      <c r="B584" s="1" t="s">
        <v>1606</v>
      </c>
      <c r="C584" s="1" t="s">
        <v>1261</v>
      </c>
      <c r="D584">
        <v>92.98</v>
      </c>
      <c r="E584">
        <v>60</v>
      </c>
    </row>
    <row r="585" spans="1:5" x14ac:dyDescent="0.25">
      <c r="A585">
        <v>12717</v>
      </c>
      <c r="B585" s="1" t="s">
        <v>1607</v>
      </c>
      <c r="C585" s="1" t="s">
        <v>1270</v>
      </c>
      <c r="D585">
        <v>18.079999999999998</v>
      </c>
      <c r="E585">
        <v>9</v>
      </c>
    </row>
    <row r="586" spans="1:5" x14ac:dyDescent="0.25">
      <c r="A586">
        <v>12718</v>
      </c>
      <c r="B586" s="1" t="s">
        <v>1608</v>
      </c>
      <c r="C586" s="1" t="s">
        <v>1270</v>
      </c>
      <c r="D586">
        <v>63.06</v>
      </c>
      <c r="E586">
        <v>54</v>
      </c>
    </row>
    <row r="587" spans="1:5" x14ac:dyDescent="0.25">
      <c r="A587">
        <v>12719</v>
      </c>
      <c r="B587" s="1" t="s">
        <v>1609</v>
      </c>
      <c r="C587" s="1" t="s">
        <v>1261</v>
      </c>
      <c r="D587">
        <v>51.71</v>
      </c>
      <c r="E587">
        <v>22</v>
      </c>
    </row>
    <row r="588" spans="1:5" x14ac:dyDescent="0.25">
      <c r="A588">
        <v>12720</v>
      </c>
      <c r="B588" s="1" t="s">
        <v>1610</v>
      </c>
      <c r="C588" s="1" t="s">
        <v>1264</v>
      </c>
      <c r="D588">
        <v>52.34</v>
      </c>
      <c r="E588">
        <v>32</v>
      </c>
    </row>
    <row r="589" spans="1:5" x14ac:dyDescent="0.25">
      <c r="A589">
        <v>12721</v>
      </c>
      <c r="B589" s="1" t="s">
        <v>1611</v>
      </c>
      <c r="C589" s="1" t="s">
        <v>1264</v>
      </c>
      <c r="D589">
        <v>43.06</v>
      </c>
      <c r="E589">
        <v>22</v>
      </c>
    </row>
    <row r="590" spans="1:5" x14ac:dyDescent="0.25">
      <c r="A590">
        <v>12722</v>
      </c>
      <c r="B590" s="1" t="s">
        <v>1612</v>
      </c>
      <c r="C590" s="1" t="s">
        <v>1270</v>
      </c>
      <c r="D590">
        <v>59.61</v>
      </c>
      <c r="E590">
        <v>43</v>
      </c>
    </row>
    <row r="591" spans="1:5" x14ac:dyDescent="0.25">
      <c r="A591">
        <v>12723</v>
      </c>
      <c r="B591" s="1" t="s">
        <v>1613</v>
      </c>
      <c r="C591" s="1" t="s">
        <v>1270</v>
      </c>
      <c r="D591">
        <v>14.62</v>
      </c>
      <c r="E591">
        <v>9</v>
      </c>
    </row>
    <row r="592" spans="1:5" x14ac:dyDescent="0.25">
      <c r="A592">
        <v>12724</v>
      </c>
      <c r="B592" s="1" t="s">
        <v>1614</v>
      </c>
      <c r="C592" s="1" t="s">
        <v>1264</v>
      </c>
      <c r="D592">
        <v>46.53</v>
      </c>
      <c r="E592">
        <v>34</v>
      </c>
    </row>
    <row r="593" spans="1:5" x14ac:dyDescent="0.25">
      <c r="A593">
        <v>12725</v>
      </c>
      <c r="B593" s="1" t="s">
        <v>1615</v>
      </c>
      <c r="C593" s="1" t="s">
        <v>1264</v>
      </c>
      <c r="D593">
        <v>24.24</v>
      </c>
      <c r="E593">
        <v>6</v>
      </c>
    </row>
    <row r="594" spans="1:5" x14ac:dyDescent="0.25">
      <c r="A594">
        <v>12726</v>
      </c>
      <c r="B594" s="1" t="s">
        <v>1616</v>
      </c>
      <c r="C594" s="1" t="s">
        <v>1264</v>
      </c>
      <c r="D594">
        <v>45.58</v>
      </c>
      <c r="E594">
        <v>35</v>
      </c>
    </row>
    <row r="595" spans="1:5" x14ac:dyDescent="0.25">
      <c r="A595">
        <v>12727</v>
      </c>
      <c r="B595" s="1" t="s">
        <v>1617</v>
      </c>
      <c r="C595" s="1" t="s">
        <v>1264</v>
      </c>
      <c r="D595">
        <v>75.2</v>
      </c>
      <c r="E595">
        <v>64</v>
      </c>
    </row>
    <row r="596" spans="1:5" x14ac:dyDescent="0.25">
      <c r="A596">
        <v>12728</v>
      </c>
      <c r="B596" s="1" t="s">
        <v>1618</v>
      </c>
      <c r="C596" s="1" t="s">
        <v>1264</v>
      </c>
      <c r="D596">
        <v>96.8</v>
      </c>
      <c r="E596">
        <v>87</v>
      </c>
    </row>
    <row r="597" spans="1:5" x14ac:dyDescent="0.25">
      <c r="A597">
        <v>12729</v>
      </c>
      <c r="B597" s="1" t="s">
        <v>1619</v>
      </c>
      <c r="C597" s="1" t="s">
        <v>1264</v>
      </c>
      <c r="D597">
        <v>14.82</v>
      </c>
      <c r="E597">
        <v>14</v>
      </c>
    </row>
    <row r="598" spans="1:5" x14ac:dyDescent="0.25">
      <c r="A598">
        <v>12730</v>
      </c>
      <c r="B598" s="1" t="s">
        <v>1620</v>
      </c>
      <c r="C598" s="1" t="s">
        <v>1264</v>
      </c>
      <c r="D598">
        <v>52.2</v>
      </c>
      <c r="E598">
        <v>42</v>
      </c>
    </row>
    <row r="599" spans="1:5" x14ac:dyDescent="0.25">
      <c r="A599">
        <v>12731</v>
      </c>
      <c r="B599" s="1" t="s">
        <v>1621</v>
      </c>
      <c r="C599" s="1" t="s">
        <v>1270</v>
      </c>
      <c r="D599">
        <v>46.66</v>
      </c>
      <c r="E599">
        <v>37</v>
      </c>
    </row>
    <row r="600" spans="1:5" x14ac:dyDescent="0.25">
      <c r="A600">
        <v>12732</v>
      </c>
      <c r="B600" s="1" t="s">
        <v>1622</v>
      </c>
      <c r="C600" s="1" t="s">
        <v>1264</v>
      </c>
      <c r="D600">
        <v>36.85</v>
      </c>
      <c r="E600">
        <v>21</v>
      </c>
    </row>
    <row r="601" spans="1:5" x14ac:dyDescent="0.25">
      <c r="A601">
        <v>12733</v>
      </c>
      <c r="B601" s="1" t="s">
        <v>1623</v>
      </c>
      <c r="C601" s="1" t="s">
        <v>1264</v>
      </c>
      <c r="D601">
        <v>70.319999999999993</v>
      </c>
      <c r="E601">
        <v>51</v>
      </c>
    </row>
    <row r="602" spans="1:5" x14ac:dyDescent="0.25">
      <c r="A602">
        <v>12734</v>
      </c>
      <c r="B602" s="1" t="s">
        <v>1624</v>
      </c>
      <c r="C602" s="1" t="s">
        <v>1264</v>
      </c>
      <c r="D602">
        <v>83.08</v>
      </c>
      <c r="E602">
        <v>64</v>
      </c>
    </row>
    <row r="603" spans="1:5" x14ac:dyDescent="0.25">
      <c r="A603">
        <v>12735</v>
      </c>
      <c r="B603" s="1" t="s">
        <v>1625</v>
      </c>
      <c r="C603" s="1" t="s">
        <v>1270</v>
      </c>
      <c r="D603">
        <v>64.989999999999995</v>
      </c>
      <c r="E603">
        <v>56</v>
      </c>
    </row>
    <row r="604" spans="1:5" x14ac:dyDescent="0.25">
      <c r="A604">
        <v>12736</v>
      </c>
      <c r="B604" s="1" t="s">
        <v>1626</v>
      </c>
      <c r="C604" s="1" t="s">
        <v>1264</v>
      </c>
      <c r="D604">
        <v>77.56</v>
      </c>
      <c r="E604">
        <v>58</v>
      </c>
    </row>
    <row r="605" spans="1:5" x14ac:dyDescent="0.25">
      <c r="A605">
        <v>12737</v>
      </c>
      <c r="B605" s="1" t="s">
        <v>1627</v>
      </c>
      <c r="C605" s="1" t="s">
        <v>1261</v>
      </c>
      <c r="D605">
        <v>54.51</v>
      </c>
      <c r="E605">
        <v>22</v>
      </c>
    </row>
    <row r="606" spans="1:5" x14ac:dyDescent="0.25">
      <c r="A606">
        <v>12738</v>
      </c>
      <c r="B606" s="1" t="s">
        <v>1628</v>
      </c>
      <c r="C606" s="1" t="s">
        <v>1264</v>
      </c>
      <c r="D606">
        <v>51.89</v>
      </c>
      <c r="E606">
        <v>41</v>
      </c>
    </row>
    <row r="607" spans="1:5" x14ac:dyDescent="0.25">
      <c r="A607">
        <v>12739</v>
      </c>
      <c r="B607" s="1" t="s">
        <v>1629</v>
      </c>
      <c r="C607" s="1" t="s">
        <v>1264</v>
      </c>
      <c r="D607">
        <v>31.75</v>
      </c>
      <c r="E607">
        <v>22</v>
      </c>
    </row>
    <row r="608" spans="1:5" x14ac:dyDescent="0.25">
      <c r="A608">
        <v>12740</v>
      </c>
      <c r="B608" s="1" t="s">
        <v>1630</v>
      </c>
      <c r="C608" s="1" t="s">
        <v>1264</v>
      </c>
      <c r="D608">
        <v>53.65</v>
      </c>
      <c r="E608">
        <v>31</v>
      </c>
    </row>
    <row r="609" spans="1:5" x14ac:dyDescent="0.25">
      <c r="A609">
        <v>12741</v>
      </c>
      <c r="B609" s="1" t="s">
        <v>1631</v>
      </c>
      <c r="C609" s="1" t="s">
        <v>1261</v>
      </c>
      <c r="D609">
        <v>49.79</v>
      </c>
      <c r="E609">
        <v>44</v>
      </c>
    </row>
    <row r="610" spans="1:5" x14ac:dyDescent="0.25">
      <c r="A610">
        <v>12742</v>
      </c>
      <c r="B610" s="1" t="s">
        <v>1632</v>
      </c>
      <c r="C610" s="1" t="s">
        <v>1261</v>
      </c>
      <c r="D610">
        <v>30.61</v>
      </c>
      <c r="E610">
        <v>23</v>
      </c>
    </row>
    <row r="611" spans="1:5" x14ac:dyDescent="0.25">
      <c r="A611">
        <v>12743</v>
      </c>
      <c r="B611" s="1" t="s">
        <v>1633</v>
      </c>
      <c r="C611" s="1" t="s">
        <v>1264</v>
      </c>
      <c r="D611">
        <v>57.89</v>
      </c>
      <c r="E611">
        <v>38</v>
      </c>
    </row>
    <row r="612" spans="1:5" x14ac:dyDescent="0.25">
      <c r="A612">
        <v>12744</v>
      </c>
      <c r="B612" s="1" t="s">
        <v>1634</v>
      </c>
      <c r="C612" s="1" t="s">
        <v>1264</v>
      </c>
      <c r="D612">
        <v>28.96</v>
      </c>
      <c r="E612">
        <v>22</v>
      </c>
    </row>
    <row r="613" spans="1:5" x14ac:dyDescent="0.25">
      <c r="A613">
        <v>12745</v>
      </c>
      <c r="B613" s="1" t="s">
        <v>1635</v>
      </c>
      <c r="C613" s="1" t="s">
        <v>1261</v>
      </c>
      <c r="D613">
        <v>98.97</v>
      </c>
      <c r="E613">
        <v>53</v>
      </c>
    </row>
    <row r="614" spans="1:5" x14ac:dyDescent="0.25">
      <c r="A614">
        <v>12746</v>
      </c>
      <c r="B614" s="1" t="s">
        <v>1636</v>
      </c>
      <c r="C614" s="1" t="s">
        <v>1264</v>
      </c>
      <c r="D614">
        <v>93.22</v>
      </c>
      <c r="E614">
        <v>70</v>
      </c>
    </row>
    <row r="615" spans="1:5" x14ac:dyDescent="0.25">
      <c r="A615">
        <v>12747</v>
      </c>
      <c r="B615" s="1" t="s">
        <v>1637</v>
      </c>
      <c r="C615" s="1" t="s">
        <v>1264</v>
      </c>
      <c r="D615">
        <v>80.930000000000007</v>
      </c>
      <c r="E615">
        <v>61</v>
      </c>
    </row>
    <row r="616" spans="1:5" x14ac:dyDescent="0.25">
      <c r="A616">
        <v>12748</v>
      </c>
      <c r="B616" s="1" t="s">
        <v>1638</v>
      </c>
      <c r="C616" s="1" t="s">
        <v>1264</v>
      </c>
      <c r="D616">
        <v>67.45</v>
      </c>
      <c r="E616">
        <v>51</v>
      </c>
    </row>
    <row r="617" spans="1:5" x14ac:dyDescent="0.25">
      <c r="A617">
        <v>12749</v>
      </c>
      <c r="B617" s="1" t="s">
        <v>1639</v>
      </c>
      <c r="C617" s="1" t="s">
        <v>1270</v>
      </c>
      <c r="D617">
        <v>38.72</v>
      </c>
      <c r="E617">
        <v>21</v>
      </c>
    </row>
    <row r="618" spans="1:5" x14ac:dyDescent="0.25">
      <c r="A618">
        <v>12750</v>
      </c>
      <c r="B618" s="1" t="s">
        <v>1640</v>
      </c>
      <c r="C618" s="1" t="s">
        <v>1261</v>
      </c>
      <c r="D618">
        <v>72.599999999999994</v>
      </c>
      <c r="E618">
        <v>66</v>
      </c>
    </row>
    <row r="619" spans="1:5" x14ac:dyDescent="0.25">
      <c r="A619">
        <v>12751</v>
      </c>
      <c r="B619" s="1" t="s">
        <v>1641</v>
      </c>
      <c r="C619" s="1" t="s">
        <v>1264</v>
      </c>
      <c r="D619">
        <v>87.91</v>
      </c>
      <c r="E619">
        <v>60</v>
      </c>
    </row>
    <row r="620" spans="1:5" x14ac:dyDescent="0.25">
      <c r="A620">
        <v>12752</v>
      </c>
      <c r="B620" s="1" t="s">
        <v>1642</v>
      </c>
      <c r="C620" s="1" t="s">
        <v>1261</v>
      </c>
      <c r="D620">
        <v>98.53</v>
      </c>
      <c r="E620">
        <v>72</v>
      </c>
    </row>
    <row r="621" spans="1:5" x14ac:dyDescent="0.25">
      <c r="A621">
        <v>12753</v>
      </c>
      <c r="B621" s="1" t="s">
        <v>1643</v>
      </c>
      <c r="C621" s="1" t="s">
        <v>1261</v>
      </c>
      <c r="D621">
        <v>43.46</v>
      </c>
      <c r="E621">
        <v>25</v>
      </c>
    </row>
    <row r="622" spans="1:5" x14ac:dyDescent="0.25">
      <c r="A622">
        <v>12754</v>
      </c>
      <c r="B622" s="1" t="s">
        <v>1644</v>
      </c>
      <c r="C622" s="1" t="s">
        <v>1264</v>
      </c>
      <c r="D622">
        <v>71.680000000000007</v>
      </c>
      <c r="E622">
        <v>64</v>
      </c>
    </row>
    <row r="623" spans="1:5" x14ac:dyDescent="0.25">
      <c r="A623">
        <v>12755</v>
      </c>
      <c r="B623" s="1" t="s">
        <v>1645</v>
      </c>
      <c r="C623" s="1" t="s">
        <v>1270</v>
      </c>
      <c r="D623">
        <v>91.61</v>
      </c>
      <c r="E623">
        <v>82</v>
      </c>
    </row>
    <row r="624" spans="1:5" x14ac:dyDescent="0.25">
      <c r="A624">
        <v>12756</v>
      </c>
      <c r="B624" s="1" t="s">
        <v>1646</v>
      </c>
      <c r="C624" s="1" t="s">
        <v>1264</v>
      </c>
      <c r="D624">
        <v>94.59</v>
      </c>
      <c r="E624">
        <v>85</v>
      </c>
    </row>
    <row r="625" spans="1:5" x14ac:dyDescent="0.25">
      <c r="A625">
        <v>12757</v>
      </c>
      <c r="B625" s="1" t="s">
        <v>1647</v>
      </c>
      <c r="C625" s="1" t="s">
        <v>1264</v>
      </c>
      <c r="D625">
        <v>83.25</v>
      </c>
      <c r="E625">
        <v>60</v>
      </c>
    </row>
    <row r="626" spans="1:5" x14ac:dyDescent="0.25">
      <c r="A626">
        <v>12758</v>
      </c>
      <c r="B626" s="1" t="s">
        <v>1648</v>
      </c>
      <c r="C626" s="1" t="s">
        <v>1264</v>
      </c>
      <c r="D626">
        <v>91.35</v>
      </c>
      <c r="E626">
        <v>65</v>
      </c>
    </row>
    <row r="627" spans="1:5" x14ac:dyDescent="0.25">
      <c r="A627">
        <v>12759</v>
      </c>
      <c r="B627" s="1" t="s">
        <v>1649</v>
      </c>
      <c r="C627" s="1" t="s">
        <v>1264</v>
      </c>
      <c r="D627">
        <v>78.88</v>
      </c>
      <c r="E627">
        <v>61</v>
      </c>
    </row>
    <row r="628" spans="1:5" x14ac:dyDescent="0.25">
      <c r="A628">
        <v>12760</v>
      </c>
      <c r="B628" s="1" t="s">
        <v>1650</v>
      </c>
      <c r="C628" s="1" t="s">
        <v>1264</v>
      </c>
      <c r="D628">
        <v>60.87</v>
      </c>
      <c r="E628">
        <v>52</v>
      </c>
    </row>
    <row r="629" spans="1:5" x14ac:dyDescent="0.25">
      <c r="A629">
        <v>12761</v>
      </c>
      <c r="B629" s="1" t="s">
        <v>1651</v>
      </c>
      <c r="C629" s="1" t="s">
        <v>1270</v>
      </c>
      <c r="D629">
        <v>82.58</v>
      </c>
      <c r="E629">
        <v>70</v>
      </c>
    </row>
    <row r="630" spans="1:5" x14ac:dyDescent="0.25">
      <c r="A630">
        <v>12762</v>
      </c>
      <c r="B630" s="1" t="s">
        <v>1652</v>
      </c>
      <c r="C630" s="1" t="s">
        <v>1270</v>
      </c>
      <c r="D630">
        <v>53.3</v>
      </c>
      <c r="E630">
        <v>27</v>
      </c>
    </row>
    <row r="631" spans="1:5" x14ac:dyDescent="0.25">
      <c r="A631">
        <v>12763</v>
      </c>
      <c r="B631" s="1" t="s">
        <v>1653</v>
      </c>
      <c r="C631" s="1" t="s">
        <v>1264</v>
      </c>
      <c r="D631">
        <v>12.09</v>
      </c>
      <c r="E631">
        <v>9</v>
      </c>
    </row>
    <row r="632" spans="1:5" x14ac:dyDescent="0.25">
      <c r="A632">
        <v>12764</v>
      </c>
      <c r="B632" s="1" t="s">
        <v>1654</v>
      </c>
      <c r="C632" s="1" t="s">
        <v>1261</v>
      </c>
      <c r="D632">
        <v>64.19</v>
      </c>
      <c r="E632">
        <v>52</v>
      </c>
    </row>
    <row r="633" spans="1:5" x14ac:dyDescent="0.25">
      <c r="A633">
        <v>12765</v>
      </c>
      <c r="B633" s="1" t="s">
        <v>1655</v>
      </c>
      <c r="C633" s="1" t="s">
        <v>1261</v>
      </c>
      <c r="D633">
        <v>78.31</v>
      </c>
      <c r="E633">
        <v>53</v>
      </c>
    </row>
    <row r="634" spans="1:5" x14ac:dyDescent="0.25">
      <c r="A634">
        <v>12766</v>
      </c>
      <c r="B634" s="1" t="s">
        <v>1656</v>
      </c>
      <c r="C634" s="1" t="s">
        <v>1264</v>
      </c>
      <c r="D634">
        <v>83.77</v>
      </c>
      <c r="E634">
        <v>66</v>
      </c>
    </row>
    <row r="635" spans="1:5" x14ac:dyDescent="0.25">
      <c r="A635">
        <v>12767</v>
      </c>
      <c r="B635" s="1" t="s">
        <v>1657</v>
      </c>
      <c r="C635" s="1" t="s">
        <v>1264</v>
      </c>
      <c r="D635">
        <v>99.7</v>
      </c>
      <c r="E635">
        <v>63</v>
      </c>
    </row>
    <row r="636" spans="1:5" x14ac:dyDescent="0.25">
      <c r="A636">
        <v>12768</v>
      </c>
      <c r="B636" s="1" t="s">
        <v>1658</v>
      </c>
      <c r="C636" s="1" t="s">
        <v>1264</v>
      </c>
      <c r="D636">
        <v>79.91</v>
      </c>
      <c r="E636">
        <v>67</v>
      </c>
    </row>
    <row r="637" spans="1:5" x14ac:dyDescent="0.25">
      <c r="A637">
        <v>12769</v>
      </c>
      <c r="B637" s="1" t="s">
        <v>1659</v>
      </c>
      <c r="C637" s="1" t="s">
        <v>1261</v>
      </c>
      <c r="D637">
        <v>66.47</v>
      </c>
      <c r="E637">
        <v>55</v>
      </c>
    </row>
    <row r="638" spans="1:5" x14ac:dyDescent="0.25">
      <c r="A638">
        <v>12770</v>
      </c>
      <c r="B638" s="1" t="s">
        <v>1660</v>
      </c>
      <c r="C638" s="1" t="s">
        <v>1264</v>
      </c>
      <c r="D638">
        <v>28.95</v>
      </c>
      <c r="E638">
        <v>21</v>
      </c>
    </row>
    <row r="639" spans="1:5" x14ac:dyDescent="0.25">
      <c r="A639">
        <v>12771</v>
      </c>
      <c r="B639" s="1" t="s">
        <v>1661</v>
      </c>
      <c r="C639" s="1" t="s">
        <v>1261</v>
      </c>
      <c r="D639">
        <v>46.2</v>
      </c>
      <c r="E639">
        <v>35</v>
      </c>
    </row>
    <row r="640" spans="1:5" x14ac:dyDescent="0.25">
      <c r="A640">
        <v>12772</v>
      </c>
      <c r="B640" s="1" t="s">
        <v>1662</v>
      </c>
      <c r="C640" s="1" t="s">
        <v>1264</v>
      </c>
      <c r="D640">
        <v>17.63</v>
      </c>
      <c r="E640">
        <v>11</v>
      </c>
    </row>
    <row r="641" spans="1:5" x14ac:dyDescent="0.25">
      <c r="A641">
        <v>12773</v>
      </c>
      <c r="B641" s="1" t="s">
        <v>1663</v>
      </c>
      <c r="C641" s="1" t="s">
        <v>1264</v>
      </c>
      <c r="D641">
        <v>52.42</v>
      </c>
      <c r="E641">
        <v>20</v>
      </c>
    </row>
    <row r="642" spans="1:5" x14ac:dyDescent="0.25">
      <c r="A642">
        <v>12774</v>
      </c>
      <c r="B642" s="1" t="s">
        <v>1664</v>
      </c>
      <c r="C642" s="1" t="s">
        <v>1264</v>
      </c>
      <c r="D642">
        <v>98.79</v>
      </c>
      <c r="E642">
        <v>54</v>
      </c>
    </row>
    <row r="643" spans="1:5" x14ac:dyDescent="0.25">
      <c r="A643">
        <v>12775</v>
      </c>
      <c r="B643" s="1" t="s">
        <v>1665</v>
      </c>
      <c r="C643" s="1" t="s">
        <v>1264</v>
      </c>
      <c r="D643">
        <v>88.55</v>
      </c>
      <c r="E643">
        <v>62</v>
      </c>
    </row>
    <row r="644" spans="1:5" x14ac:dyDescent="0.25">
      <c r="A644">
        <v>12776</v>
      </c>
      <c r="B644" s="1" t="s">
        <v>1666</v>
      </c>
      <c r="C644" s="1" t="s">
        <v>1264</v>
      </c>
      <c r="D644">
        <v>55.67</v>
      </c>
      <c r="E644">
        <v>24</v>
      </c>
    </row>
    <row r="645" spans="1:5" x14ac:dyDescent="0.25">
      <c r="A645">
        <v>12777</v>
      </c>
      <c r="B645" s="1" t="s">
        <v>1667</v>
      </c>
      <c r="C645" s="1" t="s">
        <v>1270</v>
      </c>
      <c r="D645">
        <v>72.52</v>
      </c>
      <c r="E645">
        <v>56</v>
      </c>
    </row>
    <row r="646" spans="1:5" x14ac:dyDescent="0.25">
      <c r="A646">
        <v>12778</v>
      </c>
      <c r="B646" s="1" t="s">
        <v>1668</v>
      </c>
      <c r="C646" s="1" t="s">
        <v>1264</v>
      </c>
      <c r="D646">
        <v>12.05</v>
      </c>
      <c r="E646">
        <v>9</v>
      </c>
    </row>
    <row r="647" spans="1:5" x14ac:dyDescent="0.25">
      <c r="A647">
        <v>12779</v>
      </c>
      <c r="B647" s="1" t="s">
        <v>1669</v>
      </c>
      <c r="C647" s="1" t="s">
        <v>1270</v>
      </c>
      <c r="D647">
        <v>19.36</v>
      </c>
      <c r="E647">
        <v>9</v>
      </c>
    </row>
    <row r="648" spans="1:5" x14ac:dyDescent="0.25">
      <c r="A648">
        <v>12780</v>
      </c>
      <c r="B648" s="1" t="s">
        <v>1670</v>
      </c>
      <c r="C648" s="1" t="s">
        <v>1261</v>
      </c>
      <c r="D648">
        <v>70.209999999999994</v>
      </c>
      <c r="E648">
        <v>51</v>
      </c>
    </row>
    <row r="649" spans="1:5" x14ac:dyDescent="0.25">
      <c r="A649">
        <v>12781</v>
      </c>
      <c r="B649" s="1" t="s">
        <v>1671</v>
      </c>
      <c r="C649" s="1" t="s">
        <v>1261</v>
      </c>
      <c r="D649">
        <v>33.630000000000003</v>
      </c>
      <c r="E649">
        <v>22</v>
      </c>
    </row>
    <row r="650" spans="1:5" x14ac:dyDescent="0.25">
      <c r="A650">
        <v>12782</v>
      </c>
      <c r="B650" s="1" t="s">
        <v>1672</v>
      </c>
      <c r="C650" s="1" t="s">
        <v>1264</v>
      </c>
      <c r="D650">
        <v>15.49</v>
      </c>
      <c r="E650">
        <v>7</v>
      </c>
    </row>
    <row r="651" spans="1:5" x14ac:dyDescent="0.25">
      <c r="A651">
        <v>12783</v>
      </c>
      <c r="B651" s="1" t="s">
        <v>1673</v>
      </c>
      <c r="C651" s="1" t="s">
        <v>1270</v>
      </c>
      <c r="D651">
        <v>24.74</v>
      </c>
      <c r="E651">
        <v>9</v>
      </c>
    </row>
    <row r="652" spans="1:5" x14ac:dyDescent="0.25">
      <c r="A652">
        <v>12784</v>
      </c>
      <c r="B652" s="1" t="s">
        <v>1674</v>
      </c>
      <c r="C652" s="1" t="s">
        <v>1264</v>
      </c>
      <c r="D652">
        <v>75.66</v>
      </c>
      <c r="E652">
        <v>61</v>
      </c>
    </row>
    <row r="653" spans="1:5" x14ac:dyDescent="0.25">
      <c r="A653">
        <v>12785</v>
      </c>
      <c r="B653" s="1" t="s">
        <v>1675</v>
      </c>
      <c r="C653" s="1" t="s">
        <v>1261</v>
      </c>
      <c r="D653">
        <v>55.81</v>
      </c>
      <c r="E653">
        <v>35</v>
      </c>
    </row>
    <row r="654" spans="1:5" x14ac:dyDescent="0.25">
      <c r="A654">
        <v>12786</v>
      </c>
      <c r="B654" s="1" t="s">
        <v>1676</v>
      </c>
      <c r="C654" s="1" t="s">
        <v>1264</v>
      </c>
      <c r="D654">
        <v>72.78</v>
      </c>
      <c r="E654">
        <v>52</v>
      </c>
    </row>
    <row r="655" spans="1:5" x14ac:dyDescent="0.25">
      <c r="A655">
        <v>12787</v>
      </c>
      <c r="B655" s="1" t="s">
        <v>1677</v>
      </c>
      <c r="C655" s="1" t="s">
        <v>1264</v>
      </c>
      <c r="D655">
        <v>37.32</v>
      </c>
      <c r="E655">
        <v>31</v>
      </c>
    </row>
    <row r="656" spans="1:5" x14ac:dyDescent="0.25">
      <c r="A656">
        <v>12788</v>
      </c>
      <c r="B656" s="1" t="s">
        <v>1678</v>
      </c>
      <c r="C656" s="1" t="s">
        <v>1264</v>
      </c>
      <c r="D656">
        <v>60.18</v>
      </c>
      <c r="E656">
        <v>54</v>
      </c>
    </row>
    <row r="657" spans="1:5" x14ac:dyDescent="0.25">
      <c r="A657">
        <v>12789</v>
      </c>
      <c r="B657" s="1" t="s">
        <v>1679</v>
      </c>
      <c r="C657" s="1" t="s">
        <v>1261</v>
      </c>
      <c r="D657">
        <v>15.69</v>
      </c>
      <c r="E657">
        <v>9</v>
      </c>
    </row>
    <row r="658" spans="1:5" x14ac:dyDescent="0.25">
      <c r="A658">
        <v>12790</v>
      </c>
      <c r="B658" s="1" t="s">
        <v>1680</v>
      </c>
      <c r="C658" s="1" t="s">
        <v>1264</v>
      </c>
      <c r="D658">
        <v>99.69</v>
      </c>
      <c r="E658">
        <v>57</v>
      </c>
    </row>
    <row r="659" spans="1:5" x14ac:dyDescent="0.25">
      <c r="A659">
        <v>12791</v>
      </c>
      <c r="B659" s="1" t="s">
        <v>1681</v>
      </c>
      <c r="C659" s="1" t="s">
        <v>1264</v>
      </c>
      <c r="D659">
        <v>88.15</v>
      </c>
      <c r="E659">
        <v>78</v>
      </c>
    </row>
    <row r="660" spans="1:5" x14ac:dyDescent="0.25">
      <c r="A660">
        <v>12792</v>
      </c>
      <c r="B660" s="1" t="s">
        <v>1682</v>
      </c>
      <c r="C660" s="1" t="s">
        <v>1264</v>
      </c>
      <c r="D660">
        <v>27.93</v>
      </c>
      <c r="E660">
        <v>14</v>
      </c>
    </row>
    <row r="661" spans="1:5" x14ac:dyDescent="0.25">
      <c r="A661">
        <v>12793</v>
      </c>
      <c r="B661" s="1" t="s">
        <v>1683</v>
      </c>
      <c r="C661" s="1" t="s">
        <v>1261</v>
      </c>
      <c r="D661">
        <v>55.45</v>
      </c>
      <c r="E661">
        <v>40</v>
      </c>
    </row>
    <row r="662" spans="1:5" x14ac:dyDescent="0.25">
      <c r="A662">
        <v>12794</v>
      </c>
      <c r="B662" s="1" t="s">
        <v>1684</v>
      </c>
      <c r="C662" s="1" t="s">
        <v>1270</v>
      </c>
      <c r="D662">
        <v>42.97</v>
      </c>
      <c r="E662">
        <v>35</v>
      </c>
    </row>
    <row r="663" spans="1:5" x14ac:dyDescent="0.25">
      <c r="A663">
        <v>12795</v>
      </c>
      <c r="B663" s="1" t="s">
        <v>1685</v>
      </c>
      <c r="C663" s="1" t="s">
        <v>1264</v>
      </c>
      <c r="D663">
        <v>17.14</v>
      </c>
      <c r="E663">
        <v>16</v>
      </c>
    </row>
    <row r="664" spans="1:5" x14ac:dyDescent="0.25">
      <c r="A664">
        <v>12796</v>
      </c>
      <c r="B664" s="1" t="s">
        <v>1686</v>
      </c>
      <c r="C664" s="1" t="s">
        <v>1264</v>
      </c>
      <c r="D664">
        <v>58.75</v>
      </c>
      <c r="E664">
        <v>28</v>
      </c>
    </row>
    <row r="665" spans="1:5" x14ac:dyDescent="0.25">
      <c r="A665">
        <v>12797</v>
      </c>
      <c r="B665" s="1" t="s">
        <v>1687</v>
      </c>
      <c r="C665" s="1" t="s">
        <v>1264</v>
      </c>
      <c r="D665">
        <v>87.1</v>
      </c>
      <c r="E665">
        <v>77</v>
      </c>
    </row>
    <row r="666" spans="1:5" x14ac:dyDescent="0.25">
      <c r="A666">
        <v>12798</v>
      </c>
      <c r="B666" s="1" t="s">
        <v>1688</v>
      </c>
      <c r="C666" s="1" t="s">
        <v>1270</v>
      </c>
      <c r="D666">
        <v>98.8</v>
      </c>
      <c r="E666">
        <v>91</v>
      </c>
    </row>
    <row r="667" spans="1:5" x14ac:dyDescent="0.25">
      <c r="A667">
        <v>12799</v>
      </c>
      <c r="B667" s="1" t="s">
        <v>1689</v>
      </c>
      <c r="C667" s="1" t="s">
        <v>1264</v>
      </c>
      <c r="D667">
        <v>48.63</v>
      </c>
      <c r="E667">
        <v>25</v>
      </c>
    </row>
    <row r="668" spans="1:5" x14ac:dyDescent="0.25">
      <c r="A668">
        <v>12800</v>
      </c>
      <c r="B668" s="1" t="s">
        <v>1690</v>
      </c>
      <c r="C668" s="1" t="s">
        <v>1264</v>
      </c>
      <c r="D668">
        <v>57.74</v>
      </c>
      <c r="E668">
        <v>49</v>
      </c>
    </row>
    <row r="669" spans="1:5" x14ac:dyDescent="0.25">
      <c r="A669">
        <v>12801</v>
      </c>
      <c r="B669" s="1" t="s">
        <v>1691</v>
      </c>
      <c r="C669" s="1" t="s">
        <v>1270</v>
      </c>
      <c r="D669">
        <v>17.97</v>
      </c>
      <c r="E669">
        <v>9</v>
      </c>
    </row>
    <row r="670" spans="1:5" x14ac:dyDescent="0.25">
      <c r="A670">
        <v>12802</v>
      </c>
      <c r="B670" s="1" t="s">
        <v>1692</v>
      </c>
      <c r="C670" s="1" t="s">
        <v>1270</v>
      </c>
      <c r="D670">
        <v>47.71</v>
      </c>
      <c r="E670">
        <v>31</v>
      </c>
    </row>
    <row r="671" spans="1:5" x14ac:dyDescent="0.25">
      <c r="A671">
        <v>12803</v>
      </c>
      <c r="B671" s="1" t="s">
        <v>1693</v>
      </c>
      <c r="C671" s="1" t="s">
        <v>1264</v>
      </c>
      <c r="D671">
        <v>40.619999999999997</v>
      </c>
      <c r="E671">
        <v>22</v>
      </c>
    </row>
    <row r="672" spans="1:5" x14ac:dyDescent="0.25">
      <c r="A672">
        <v>12804</v>
      </c>
      <c r="B672" s="1" t="s">
        <v>1694</v>
      </c>
      <c r="C672" s="1" t="s">
        <v>1261</v>
      </c>
      <c r="D672">
        <v>56.04</v>
      </c>
      <c r="E672">
        <v>49</v>
      </c>
    </row>
    <row r="673" spans="1:5" x14ac:dyDescent="0.25">
      <c r="A673">
        <v>12805</v>
      </c>
      <c r="B673" s="1" t="s">
        <v>1695</v>
      </c>
      <c r="C673" s="1" t="s">
        <v>1270</v>
      </c>
      <c r="D673">
        <v>93.4</v>
      </c>
      <c r="E673">
        <v>78</v>
      </c>
    </row>
    <row r="674" spans="1:5" x14ac:dyDescent="0.25">
      <c r="A674">
        <v>12806</v>
      </c>
      <c r="B674" s="1" t="s">
        <v>1696</v>
      </c>
      <c r="C674" s="1" t="s">
        <v>1270</v>
      </c>
      <c r="D674">
        <v>73.41</v>
      </c>
      <c r="E674">
        <v>61</v>
      </c>
    </row>
    <row r="675" spans="1:5" x14ac:dyDescent="0.25">
      <c r="A675">
        <v>12807</v>
      </c>
      <c r="B675" s="1" t="s">
        <v>1697</v>
      </c>
      <c r="C675" s="1" t="s">
        <v>1270</v>
      </c>
      <c r="D675">
        <v>33.64</v>
      </c>
      <c r="E675">
        <v>27</v>
      </c>
    </row>
    <row r="676" spans="1:5" x14ac:dyDescent="0.25">
      <c r="A676">
        <v>12808</v>
      </c>
      <c r="B676" s="1" t="s">
        <v>1698</v>
      </c>
      <c r="C676" s="1" t="s">
        <v>1270</v>
      </c>
      <c r="D676">
        <v>45.48</v>
      </c>
      <c r="E676">
        <v>37</v>
      </c>
    </row>
    <row r="677" spans="1:5" x14ac:dyDescent="0.25">
      <c r="A677">
        <v>12809</v>
      </c>
      <c r="B677" s="1" t="s">
        <v>1699</v>
      </c>
      <c r="C677" s="1" t="s">
        <v>1264</v>
      </c>
      <c r="D677">
        <v>83.77</v>
      </c>
      <c r="E677">
        <v>53</v>
      </c>
    </row>
    <row r="678" spans="1:5" x14ac:dyDescent="0.25">
      <c r="A678">
        <v>12810</v>
      </c>
      <c r="B678" s="1" t="s">
        <v>1700</v>
      </c>
      <c r="C678" s="1" t="s">
        <v>1264</v>
      </c>
      <c r="D678">
        <v>64.08</v>
      </c>
      <c r="E678">
        <v>58</v>
      </c>
    </row>
    <row r="679" spans="1:5" x14ac:dyDescent="0.25">
      <c r="A679">
        <v>12811</v>
      </c>
      <c r="B679" s="1" t="s">
        <v>1701</v>
      </c>
      <c r="C679" s="1" t="s">
        <v>1270</v>
      </c>
      <c r="D679">
        <v>73.47</v>
      </c>
      <c r="E679">
        <v>67</v>
      </c>
    </row>
    <row r="680" spans="1:5" x14ac:dyDescent="0.25">
      <c r="A680">
        <v>12812</v>
      </c>
      <c r="B680" s="1" t="s">
        <v>1702</v>
      </c>
      <c r="C680" s="1" t="s">
        <v>1261</v>
      </c>
      <c r="D680">
        <v>58.95</v>
      </c>
      <c r="E680">
        <v>50</v>
      </c>
    </row>
    <row r="681" spans="1:5" x14ac:dyDescent="0.25">
      <c r="A681">
        <v>12813</v>
      </c>
      <c r="B681" s="1" t="s">
        <v>1703</v>
      </c>
      <c r="C681" s="1" t="s">
        <v>1264</v>
      </c>
      <c r="D681">
        <v>48.5</v>
      </c>
      <c r="E681">
        <v>43</v>
      </c>
    </row>
    <row r="682" spans="1:5" x14ac:dyDescent="0.25">
      <c r="A682">
        <v>12814</v>
      </c>
      <c r="B682" s="1" t="s">
        <v>1704</v>
      </c>
      <c r="C682" s="1" t="s">
        <v>1264</v>
      </c>
      <c r="D682">
        <v>39.479999999999997</v>
      </c>
      <c r="E682">
        <v>32</v>
      </c>
    </row>
    <row r="683" spans="1:5" x14ac:dyDescent="0.25">
      <c r="A683">
        <v>12815</v>
      </c>
      <c r="B683" s="1" t="s">
        <v>1705</v>
      </c>
      <c r="C683" s="1" t="s">
        <v>1261</v>
      </c>
      <c r="D683">
        <v>34.81</v>
      </c>
      <c r="E683">
        <v>20</v>
      </c>
    </row>
    <row r="684" spans="1:5" x14ac:dyDescent="0.25">
      <c r="A684">
        <v>12816</v>
      </c>
      <c r="B684" s="1" t="s">
        <v>1706</v>
      </c>
      <c r="C684" s="1" t="s">
        <v>1261</v>
      </c>
      <c r="D684">
        <v>49.32</v>
      </c>
      <c r="E684">
        <v>40</v>
      </c>
    </row>
    <row r="685" spans="1:5" x14ac:dyDescent="0.25">
      <c r="A685">
        <v>12817</v>
      </c>
      <c r="B685" s="1" t="s">
        <v>1707</v>
      </c>
      <c r="C685" s="1" t="s">
        <v>1264</v>
      </c>
      <c r="D685">
        <v>21.48</v>
      </c>
      <c r="E685">
        <v>19</v>
      </c>
    </row>
    <row r="686" spans="1:5" x14ac:dyDescent="0.25">
      <c r="A686">
        <v>12818</v>
      </c>
      <c r="B686" s="1" t="s">
        <v>1708</v>
      </c>
      <c r="C686" s="1" t="s">
        <v>1264</v>
      </c>
      <c r="D686">
        <v>23.08</v>
      </c>
      <c r="E686">
        <v>14</v>
      </c>
    </row>
    <row r="687" spans="1:5" x14ac:dyDescent="0.25">
      <c r="A687">
        <v>12819</v>
      </c>
      <c r="B687" s="1" t="s">
        <v>1709</v>
      </c>
      <c r="C687" s="1" t="s">
        <v>1261</v>
      </c>
      <c r="D687">
        <v>49.1</v>
      </c>
      <c r="E687">
        <v>34</v>
      </c>
    </row>
    <row r="688" spans="1:5" x14ac:dyDescent="0.25">
      <c r="A688">
        <v>12820</v>
      </c>
      <c r="B688" s="1" t="s">
        <v>1710</v>
      </c>
      <c r="C688" s="1" t="s">
        <v>1264</v>
      </c>
      <c r="D688">
        <v>64.83</v>
      </c>
      <c r="E688">
        <v>53</v>
      </c>
    </row>
    <row r="689" spans="1:5" x14ac:dyDescent="0.25">
      <c r="A689">
        <v>12821</v>
      </c>
      <c r="B689" s="1" t="s">
        <v>1711</v>
      </c>
      <c r="C689" s="1" t="s">
        <v>1264</v>
      </c>
      <c r="D689">
        <v>63.56</v>
      </c>
      <c r="E689">
        <v>54</v>
      </c>
    </row>
    <row r="690" spans="1:5" x14ac:dyDescent="0.25">
      <c r="A690">
        <v>12822</v>
      </c>
      <c r="B690" s="1" t="s">
        <v>1712</v>
      </c>
      <c r="C690" s="1" t="s">
        <v>1264</v>
      </c>
      <c r="D690">
        <v>72.88</v>
      </c>
      <c r="E690">
        <v>51</v>
      </c>
    </row>
    <row r="691" spans="1:5" x14ac:dyDescent="0.25">
      <c r="A691">
        <v>12823</v>
      </c>
      <c r="B691" s="1" t="s">
        <v>1713</v>
      </c>
      <c r="C691" s="1" t="s">
        <v>1264</v>
      </c>
      <c r="D691">
        <v>67.099999999999994</v>
      </c>
      <c r="E691">
        <v>62</v>
      </c>
    </row>
    <row r="692" spans="1:5" x14ac:dyDescent="0.25">
      <c r="A692">
        <v>12824</v>
      </c>
      <c r="B692" s="1" t="s">
        <v>1714</v>
      </c>
      <c r="C692" s="1" t="s">
        <v>1264</v>
      </c>
      <c r="D692">
        <v>70.19</v>
      </c>
      <c r="E692">
        <v>51</v>
      </c>
    </row>
    <row r="693" spans="1:5" x14ac:dyDescent="0.25">
      <c r="A693">
        <v>12825</v>
      </c>
      <c r="B693" s="1" t="s">
        <v>1715</v>
      </c>
      <c r="C693" s="1" t="s">
        <v>1264</v>
      </c>
      <c r="D693">
        <v>55.04</v>
      </c>
      <c r="E693">
        <v>47</v>
      </c>
    </row>
    <row r="694" spans="1:5" x14ac:dyDescent="0.25">
      <c r="A694">
        <v>12826</v>
      </c>
      <c r="B694" s="1" t="s">
        <v>1716</v>
      </c>
      <c r="C694" s="1" t="s">
        <v>1261</v>
      </c>
      <c r="D694">
        <v>48.63</v>
      </c>
      <c r="E694">
        <v>22</v>
      </c>
    </row>
    <row r="695" spans="1:5" x14ac:dyDescent="0.25">
      <c r="A695">
        <v>12827</v>
      </c>
      <c r="B695" s="1" t="s">
        <v>1717</v>
      </c>
      <c r="C695" s="1" t="s">
        <v>1270</v>
      </c>
      <c r="D695">
        <v>73.38</v>
      </c>
      <c r="E695">
        <v>56</v>
      </c>
    </row>
    <row r="696" spans="1:5" x14ac:dyDescent="0.25">
      <c r="A696">
        <v>12828</v>
      </c>
      <c r="B696" s="1" t="s">
        <v>1718</v>
      </c>
      <c r="C696" s="1" t="s">
        <v>1264</v>
      </c>
      <c r="D696">
        <v>52.6</v>
      </c>
      <c r="E696">
        <v>29</v>
      </c>
    </row>
    <row r="697" spans="1:5" x14ac:dyDescent="0.25">
      <c r="A697">
        <v>12829</v>
      </c>
      <c r="B697" s="1" t="s">
        <v>1719</v>
      </c>
      <c r="C697" s="1" t="s">
        <v>1264</v>
      </c>
      <c r="D697">
        <v>87.37</v>
      </c>
      <c r="E697">
        <v>55</v>
      </c>
    </row>
    <row r="698" spans="1:5" x14ac:dyDescent="0.25">
      <c r="A698">
        <v>12830</v>
      </c>
      <c r="B698" s="1" t="s">
        <v>1720</v>
      </c>
      <c r="C698" s="1" t="s">
        <v>1270</v>
      </c>
      <c r="D698">
        <v>27.04</v>
      </c>
      <c r="E698">
        <v>10</v>
      </c>
    </row>
    <row r="699" spans="1:5" x14ac:dyDescent="0.25">
      <c r="A699">
        <v>12831</v>
      </c>
      <c r="B699" s="1" t="s">
        <v>1721</v>
      </c>
      <c r="C699" s="1" t="s">
        <v>1264</v>
      </c>
      <c r="D699">
        <v>62.19</v>
      </c>
      <c r="E699">
        <v>53</v>
      </c>
    </row>
    <row r="700" spans="1:5" x14ac:dyDescent="0.25">
      <c r="A700">
        <v>12832</v>
      </c>
      <c r="B700" s="1" t="s">
        <v>1722</v>
      </c>
      <c r="C700" s="1" t="s">
        <v>1264</v>
      </c>
      <c r="D700">
        <v>69.58</v>
      </c>
      <c r="E700">
        <v>51</v>
      </c>
    </row>
    <row r="701" spans="1:5" x14ac:dyDescent="0.25">
      <c r="A701">
        <v>12833</v>
      </c>
      <c r="B701" s="1" t="s">
        <v>1723</v>
      </c>
      <c r="C701" s="1" t="s">
        <v>1264</v>
      </c>
      <c r="D701">
        <v>97.5</v>
      </c>
      <c r="E701">
        <v>82</v>
      </c>
    </row>
    <row r="702" spans="1:5" x14ac:dyDescent="0.25">
      <c r="A702">
        <v>12834</v>
      </c>
      <c r="B702" s="1" t="s">
        <v>1724</v>
      </c>
      <c r="C702" s="1" t="s">
        <v>1264</v>
      </c>
      <c r="D702">
        <v>60.41</v>
      </c>
      <c r="E702">
        <v>50</v>
      </c>
    </row>
    <row r="703" spans="1:5" x14ac:dyDescent="0.25">
      <c r="A703">
        <v>12835</v>
      </c>
      <c r="B703" s="1" t="s">
        <v>1725</v>
      </c>
      <c r="C703" s="1" t="s">
        <v>1264</v>
      </c>
      <c r="D703">
        <v>32.32</v>
      </c>
      <c r="E703">
        <v>22</v>
      </c>
    </row>
    <row r="704" spans="1:5" x14ac:dyDescent="0.25">
      <c r="A704">
        <v>12836</v>
      </c>
      <c r="B704" s="1" t="s">
        <v>1726</v>
      </c>
      <c r="C704" s="1" t="s">
        <v>1270</v>
      </c>
      <c r="D704">
        <v>19.77</v>
      </c>
      <c r="E704">
        <v>13</v>
      </c>
    </row>
    <row r="705" spans="1:5" x14ac:dyDescent="0.25">
      <c r="A705">
        <v>12837</v>
      </c>
      <c r="B705" s="1" t="s">
        <v>1727</v>
      </c>
      <c r="C705" s="1" t="s">
        <v>1270</v>
      </c>
      <c r="D705">
        <v>80.47</v>
      </c>
      <c r="E705">
        <v>50</v>
      </c>
    </row>
    <row r="706" spans="1:5" x14ac:dyDescent="0.25">
      <c r="A706">
        <v>12838</v>
      </c>
      <c r="B706" s="1" t="s">
        <v>1728</v>
      </c>
      <c r="C706" s="1" t="s">
        <v>1261</v>
      </c>
      <c r="D706">
        <v>88.39</v>
      </c>
      <c r="E706">
        <v>66</v>
      </c>
    </row>
    <row r="707" spans="1:5" x14ac:dyDescent="0.25">
      <c r="A707">
        <v>12839</v>
      </c>
      <c r="B707" s="1" t="s">
        <v>1729</v>
      </c>
      <c r="C707" s="1" t="s">
        <v>1264</v>
      </c>
      <c r="D707">
        <v>71.77</v>
      </c>
      <c r="E707">
        <v>63</v>
      </c>
    </row>
    <row r="708" spans="1:5" x14ac:dyDescent="0.25">
      <c r="A708">
        <v>12840</v>
      </c>
      <c r="B708" s="1" t="s">
        <v>1730</v>
      </c>
      <c r="C708" s="1" t="s">
        <v>1264</v>
      </c>
      <c r="D708">
        <v>43</v>
      </c>
      <c r="E708">
        <v>24</v>
      </c>
    </row>
    <row r="709" spans="1:5" x14ac:dyDescent="0.25">
      <c r="A709">
        <v>12841</v>
      </c>
      <c r="B709" s="1" t="s">
        <v>1731</v>
      </c>
      <c r="C709" s="1" t="s">
        <v>1264</v>
      </c>
      <c r="D709">
        <v>68.98</v>
      </c>
      <c r="E709">
        <v>50</v>
      </c>
    </row>
    <row r="710" spans="1:5" x14ac:dyDescent="0.25">
      <c r="A710">
        <v>12842</v>
      </c>
      <c r="B710" s="1" t="s">
        <v>1732</v>
      </c>
      <c r="C710" s="1" t="s">
        <v>1261</v>
      </c>
      <c r="D710">
        <v>15.62</v>
      </c>
      <c r="E710">
        <v>8</v>
      </c>
    </row>
    <row r="711" spans="1:5" x14ac:dyDescent="0.25">
      <c r="A711">
        <v>12843</v>
      </c>
      <c r="B711" s="1" t="s">
        <v>1733</v>
      </c>
      <c r="C711" s="1" t="s">
        <v>1261</v>
      </c>
      <c r="D711">
        <v>25.7</v>
      </c>
      <c r="E711">
        <v>25</v>
      </c>
    </row>
    <row r="712" spans="1:5" x14ac:dyDescent="0.25">
      <c r="A712">
        <v>12844</v>
      </c>
      <c r="B712" s="1" t="s">
        <v>1734</v>
      </c>
      <c r="C712" s="1" t="s">
        <v>1270</v>
      </c>
      <c r="D712">
        <v>80.62</v>
      </c>
      <c r="E712">
        <v>60</v>
      </c>
    </row>
    <row r="713" spans="1:5" x14ac:dyDescent="0.25">
      <c r="A713">
        <v>12845</v>
      </c>
      <c r="B713" s="1" t="s">
        <v>1735</v>
      </c>
      <c r="C713" s="1" t="s">
        <v>1264</v>
      </c>
      <c r="D713">
        <v>75.53</v>
      </c>
      <c r="E713">
        <v>59</v>
      </c>
    </row>
    <row r="714" spans="1:5" x14ac:dyDescent="0.25">
      <c r="A714">
        <v>12846</v>
      </c>
      <c r="B714" s="1" t="s">
        <v>1736</v>
      </c>
      <c r="C714" s="1" t="s">
        <v>1264</v>
      </c>
      <c r="D714">
        <v>77.63</v>
      </c>
      <c r="E714">
        <v>55</v>
      </c>
    </row>
    <row r="715" spans="1:5" x14ac:dyDescent="0.25">
      <c r="A715">
        <v>12847</v>
      </c>
      <c r="B715" s="1" t="s">
        <v>1737</v>
      </c>
      <c r="C715" s="1" t="s">
        <v>1264</v>
      </c>
      <c r="D715">
        <v>13.85</v>
      </c>
      <c r="E715">
        <v>12</v>
      </c>
    </row>
    <row r="716" spans="1:5" x14ac:dyDescent="0.25">
      <c r="A716">
        <v>12848</v>
      </c>
      <c r="B716" s="1" t="s">
        <v>1738</v>
      </c>
      <c r="C716" s="1" t="s">
        <v>1264</v>
      </c>
      <c r="D716">
        <v>98.7</v>
      </c>
      <c r="E716">
        <v>73</v>
      </c>
    </row>
    <row r="717" spans="1:5" x14ac:dyDescent="0.25">
      <c r="A717">
        <v>12849</v>
      </c>
      <c r="B717" s="1" t="s">
        <v>1739</v>
      </c>
      <c r="C717" s="1" t="s">
        <v>1261</v>
      </c>
      <c r="D717">
        <v>35.68</v>
      </c>
      <c r="E717">
        <v>28</v>
      </c>
    </row>
    <row r="718" spans="1:5" x14ac:dyDescent="0.25">
      <c r="A718">
        <v>12850</v>
      </c>
      <c r="B718" s="1" t="s">
        <v>1740</v>
      </c>
      <c r="C718" s="1" t="s">
        <v>1270</v>
      </c>
      <c r="D718">
        <v>71.459999999999994</v>
      </c>
      <c r="E718">
        <v>61</v>
      </c>
    </row>
    <row r="719" spans="1:5" x14ac:dyDescent="0.25">
      <c r="A719">
        <v>12851</v>
      </c>
      <c r="B719" s="1" t="s">
        <v>1741</v>
      </c>
      <c r="C719" s="1" t="s">
        <v>1270</v>
      </c>
      <c r="D719">
        <v>11.94</v>
      </c>
      <c r="E719">
        <v>9</v>
      </c>
    </row>
    <row r="720" spans="1:5" x14ac:dyDescent="0.25">
      <c r="A720">
        <v>12852</v>
      </c>
      <c r="B720" s="1" t="s">
        <v>1742</v>
      </c>
      <c r="C720" s="1" t="s">
        <v>1270</v>
      </c>
      <c r="D720">
        <v>45.38</v>
      </c>
      <c r="E720">
        <v>39</v>
      </c>
    </row>
    <row r="721" spans="1:5" x14ac:dyDescent="0.25">
      <c r="A721">
        <v>12853</v>
      </c>
      <c r="B721" s="1" t="s">
        <v>1743</v>
      </c>
      <c r="C721" s="1" t="s">
        <v>1270</v>
      </c>
      <c r="D721">
        <v>17.48</v>
      </c>
      <c r="E721">
        <v>17</v>
      </c>
    </row>
    <row r="722" spans="1:5" x14ac:dyDescent="0.25">
      <c r="A722">
        <v>12854</v>
      </c>
      <c r="B722" s="1" t="s">
        <v>1744</v>
      </c>
      <c r="C722" s="1" t="s">
        <v>1261</v>
      </c>
      <c r="D722">
        <v>25.56</v>
      </c>
      <c r="E722">
        <v>25</v>
      </c>
    </row>
    <row r="723" spans="1:5" x14ac:dyDescent="0.25">
      <c r="A723">
        <v>12855</v>
      </c>
      <c r="B723" s="1" t="s">
        <v>1745</v>
      </c>
      <c r="C723" s="1" t="s">
        <v>1264</v>
      </c>
      <c r="D723">
        <v>90.63</v>
      </c>
      <c r="E723">
        <v>57</v>
      </c>
    </row>
    <row r="724" spans="1:5" x14ac:dyDescent="0.25">
      <c r="A724">
        <v>12856</v>
      </c>
      <c r="B724" s="1" t="s">
        <v>1746</v>
      </c>
      <c r="C724" s="1" t="s">
        <v>1264</v>
      </c>
      <c r="D724">
        <v>44.12</v>
      </c>
      <c r="E724">
        <v>31</v>
      </c>
    </row>
    <row r="725" spans="1:5" x14ac:dyDescent="0.25">
      <c r="A725">
        <v>12857</v>
      </c>
      <c r="B725" s="1" t="s">
        <v>1747</v>
      </c>
      <c r="C725" s="1" t="s">
        <v>1261</v>
      </c>
      <c r="D725">
        <v>36.770000000000003</v>
      </c>
      <c r="E725">
        <v>31</v>
      </c>
    </row>
    <row r="726" spans="1:5" x14ac:dyDescent="0.25">
      <c r="A726">
        <v>12858</v>
      </c>
      <c r="B726" s="1" t="s">
        <v>1748</v>
      </c>
      <c r="C726" s="1" t="s">
        <v>1261</v>
      </c>
      <c r="D726">
        <v>23.34</v>
      </c>
      <c r="E726">
        <v>21</v>
      </c>
    </row>
    <row r="727" spans="1:5" x14ac:dyDescent="0.25">
      <c r="A727">
        <v>12859</v>
      </c>
      <c r="B727" s="1" t="s">
        <v>1749</v>
      </c>
      <c r="C727" s="1" t="s">
        <v>1264</v>
      </c>
      <c r="D727">
        <v>28.5</v>
      </c>
      <c r="E727">
        <v>7</v>
      </c>
    </row>
    <row r="728" spans="1:5" x14ac:dyDescent="0.25">
      <c r="A728">
        <v>12860</v>
      </c>
      <c r="B728" s="1" t="s">
        <v>1750</v>
      </c>
      <c r="C728" s="1" t="s">
        <v>1264</v>
      </c>
      <c r="D728">
        <v>55.57</v>
      </c>
      <c r="E728">
        <v>30</v>
      </c>
    </row>
    <row r="729" spans="1:5" x14ac:dyDescent="0.25">
      <c r="A729">
        <v>12861</v>
      </c>
      <c r="B729" s="1" t="s">
        <v>1751</v>
      </c>
      <c r="C729" s="1" t="s">
        <v>1264</v>
      </c>
      <c r="D729">
        <v>69.739999999999995</v>
      </c>
      <c r="E729">
        <v>62</v>
      </c>
    </row>
    <row r="730" spans="1:5" x14ac:dyDescent="0.25">
      <c r="A730">
        <v>12862</v>
      </c>
      <c r="B730" s="1" t="s">
        <v>1752</v>
      </c>
      <c r="C730" s="1" t="s">
        <v>1264</v>
      </c>
      <c r="D730">
        <v>97.26</v>
      </c>
      <c r="E730">
        <v>61</v>
      </c>
    </row>
    <row r="731" spans="1:5" x14ac:dyDescent="0.25">
      <c r="A731">
        <v>12863</v>
      </c>
      <c r="B731" s="1" t="s">
        <v>1753</v>
      </c>
      <c r="C731" s="1" t="s">
        <v>1261</v>
      </c>
      <c r="D731">
        <v>52.18</v>
      </c>
      <c r="E731">
        <v>29</v>
      </c>
    </row>
    <row r="732" spans="1:5" x14ac:dyDescent="0.25">
      <c r="A732">
        <v>12864</v>
      </c>
      <c r="B732" s="1" t="s">
        <v>1754</v>
      </c>
      <c r="C732" s="1" t="s">
        <v>1264</v>
      </c>
      <c r="D732">
        <v>22.32</v>
      </c>
      <c r="E732">
        <v>21</v>
      </c>
    </row>
    <row r="733" spans="1:5" x14ac:dyDescent="0.25">
      <c r="A733">
        <v>12865</v>
      </c>
      <c r="B733" s="1" t="s">
        <v>1755</v>
      </c>
      <c r="C733" s="1" t="s">
        <v>1264</v>
      </c>
      <c r="D733">
        <v>56</v>
      </c>
      <c r="E733">
        <v>47</v>
      </c>
    </row>
    <row r="734" spans="1:5" x14ac:dyDescent="0.25">
      <c r="A734">
        <v>12866</v>
      </c>
      <c r="B734" s="1" t="s">
        <v>1756</v>
      </c>
      <c r="C734" s="1" t="s">
        <v>1264</v>
      </c>
      <c r="D734">
        <v>19.7</v>
      </c>
      <c r="E734">
        <v>9</v>
      </c>
    </row>
    <row r="735" spans="1:5" x14ac:dyDescent="0.25">
      <c r="A735">
        <v>12867</v>
      </c>
      <c r="B735" s="1" t="s">
        <v>1757</v>
      </c>
      <c r="C735" s="1" t="s">
        <v>1261</v>
      </c>
      <c r="D735">
        <v>75.88</v>
      </c>
      <c r="E735">
        <v>59</v>
      </c>
    </row>
    <row r="736" spans="1:5" x14ac:dyDescent="0.25">
      <c r="A736">
        <v>12868</v>
      </c>
      <c r="B736" s="1" t="s">
        <v>1758</v>
      </c>
      <c r="C736" s="1" t="s">
        <v>1264</v>
      </c>
      <c r="D736">
        <v>53.72</v>
      </c>
      <c r="E736">
        <v>21</v>
      </c>
    </row>
    <row r="737" spans="1:5" x14ac:dyDescent="0.25">
      <c r="A737">
        <v>12869</v>
      </c>
      <c r="B737" s="1" t="s">
        <v>1759</v>
      </c>
      <c r="C737" s="1" t="s">
        <v>1270</v>
      </c>
      <c r="D737">
        <v>81.95</v>
      </c>
      <c r="E737">
        <v>61</v>
      </c>
    </row>
    <row r="738" spans="1:5" x14ac:dyDescent="0.25">
      <c r="A738">
        <v>12870</v>
      </c>
      <c r="B738" s="1" t="s">
        <v>1760</v>
      </c>
      <c r="C738" s="1" t="s">
        <v>1264</v>
      </c>
      <c r="D738">
        <v>81.2</v>
      </c>
      <c r="E738">
        <v>65</v>
      </c>
    </row>
    <row r="739" spans="1:5" x14ac:dyDescent="0.25">
      <c r="A739">
        <v>12871</v>
      </c>
      <c r="B739" s="1" t="s">
        <v>1761</v>
      </c>
      <c r="C739" s="1" t="s">
        <v>1264</v>
      </c>
      <c r="D739">
        <v>58.76</v>
      </c>
      <c r="E739">
        <v>52</v>
      </c>
    </row>
    <row r="740" spans="1:5" x14ac:dyDescent="0.25">
      <c r="A740">
        <v>12872</v>
      </c>
      <c r="B740" s="1" t="s">
        <v>1762</v>
      </c>
      <c r="C740" s="1" t="s">
        <v>1264</v>
      </c>
      <c r="D740">
        <v>91.56</v>
      </c>
      <c r="E740">
        <v>69</v>
      </c>
    </row>
    <row r="741" spans="1:5" x14ac:dyDescent="0.25">
      <c r="A741">
        <v>12873</v>
      </c>
      <c r="B741" s="1" t="s">
        <v>1763</v>
      </c>
      <c r="C741" s="1" t="s">
        <v>1261</v>
      </c>
      <c r="D741">
        <v>93.96</v>
      </c>
      <c r="E741">
        <v>61</v>
      </c>
    </row>
    <row r="742" spans="1:5" x14ac:dyDescent="0.25">
      <c r="A742">
        <v>12874</v>
      </c>
      <c r="B742" s="1" t="s">
        <v>1764</v>
      </c>
      <c r="C742" s="1" t="s">
        <v>1270</v>
      </c>
      <c r="D742">
        <v>55.61</v>
      </c>
      <c r="E742">
        <v>45</v>
      </c>
    </row>
    <row r="743" spans="1:5" x14ac:dyDescent="0.25">
      <c r="A743">
        <v>12875</v>
      </c>
      <c r="B743" s="1" t="s">
        <v>1765</v>
      </c>
      <c r="C743" s="1" t="s">
        <v>1264</v>
      </c>
      <c r="D743">
        <v>84.83</v>
      </c>
      <c r="E743">
        <v>65</v>
      </c>
    </row>
    <row r="744" spans="1:5" x14ac:dyDescent="0.25">
      <c r="A744">
        <v>12876</v>
      </c>
      <c r="B744" s="1" t="s">
        <v>1766</v>
      </c>
      <c r="C744" s="1" t="s">
        <v>1264</v>
      </c>
      <c r="D744">
        <v>71.63</v>
      </c>
      <c r="E744">
        <v>57</v>
      </c>
    </row>
    <row r="745" spans="1:5" x14ac:dyDescent="0.25">
      <c r="A745">
        <v>12877</v>
      </c>
      <c r="B745" s="1" t="s">
        <v>1767</v>
      </c>
      <c r="C745" s="1" t="s">
        <v>1264</v>
      </c>
      <c r="D745">
        <v>37.69</v>
      </c>
      <c r="E745">
        <v>31</v>
      </c>
    </row>
    <row r="746" spans="1:5" x14ac:dyDescent="0.25">
      <c r="A746">
        <v>12878</v>
      </c>
      <c r="B746" s="1" t="s">
        <v>1768</v>
      </c>
      <c r="C746" s="1" t="s">
        <v>1261</v>
      </c>
      <c r="D746">
        <v>31.67</v>
      </c>
      <c r="E746">
        <v>24</v>
      </c>
    </row>
    <row r="747" spans="1:5" x14ac:dyDescent="0.25">
      <c r="A747">
        <v>12879</v>
      </c>
      <c r="B747" s="1" t="s">
        <v>1769</v>
      </c>
      <c r="C747" s="1" t="s">
        <v>1264</v>
      </c>
      <c r="D747">
        <v>38.42</v>
      </c>
      <c r="E747">
        <v>22</v>
      </c>
    </row>
    <row r="748" spans="1:5" x14ac:dyDescent="0.25">
      <c r="A748">
        <v>12880</v>
      </c>
      <c r="B748" s="1" t="s">
        <v>1770</v>
      </c>
      <c r="C748" s="1" t="s">
        <v>1270</v>
      </c>
      <c r="D748">
        <v>65.23</v>
      </c>
      <c r="E748">
        <v>51</v>
      </c>
    </row>
    <row r="749" spans="1:5" x14ac:dyDescent="0.25">
      <c r="A749">
        <v>12881</v>
      </c>
      <c r="B749" s="1" t="s">
        <v>1771</v>
      </c>
      <c r="C749" s="1" t="s">
        <v>1264</v>
      </c>
      <c r="D749">
        <v>10.53</v>
      </c>
      <c r="E749">
        <v>6</v>
      </c>
    </row>
    <row r="750" spans="1:5" x14ac:dyDescent="0.25">
      <c r="A750">
        <v>12882</v>
      </c>
      <c r="B750" s="1" t="s">
        <v>1772</v>
      </c>
      <c r="C750" s="1" t="s">
        <v>1264</v>
      </c>
      <c r="D750">
        <v>12.29</v>
      </c>
      <c r="E750">
        <v>6</v>
      </c>
    </row>
    <row r="751" spans="1:5" x14ac:dyDescent="0.25">
      <c r="A751">
        <v>12883</v>
      </c>
      <c r="B751" s="1" t="s">
        <v>1773</v>
      </c>
      <c r="C751" s="1" t="s">
        <v>1270</v>
      </c>
      <c r="D751">
        <v>81.23</v>
      </c>
      <c r="E751">
        <v>76</v>
      </c>
    </row>
    <row r="752" spans="1:5" x14ac:dyDescent="0.25">
      <c r="A752">
        <v>12884</v>
      </c>
      <c r="B752" s="1" t="s">
        <v>1774</v>
      </c>
      <c r="C752" s="1" t="s">
        <v>1264</v>
      </c>
      <c r="D752">
        <v>22.32</v>
      </c>
      <c r="E752">
        <v>9</v>
      </c>
    </row>
    <row r="753" spans="1:5" x14ac:dyDescent="0.25">
      <c r="A753">
        <v>12885</v>
      </c>
      <c r="B753" s="1" t="s">
        <v>1775</v>
      </c>
      <c r="C753" s="1" t="s">
        <v>1264</v>
      </c>
      <c r="D753">
        <v>27.28</v>
      </c>
      <c r="E753">
        <v>9</v>
      </c>
    </row>
    <row r="754" spans="1:5" x14ac:dyDescent="0.25">
      <c r="A754">
        <v>12886</v>
      </c>
      <c r="B754" s="1" t="s">
        <v>1776</v>
      </c>
      <c r="C754" s="1" t="s">
        <v>1264</v>
      </c>
      <c r="D754">
        <v>17.420000000000002</v>
      </c>
      <c r="E754">
        <v>13</v>
      </c>
    </row>
    <row r="755" spans="1:5" x14ac:dyDescent="0.25">
      <c r="A755">
        <v>12887</v>
      </c>
      <c r="B755" s="1" t="s">
        <v>1777</v>
      </c>
      <c r="C755" s="1" t="s">
        <v>1264</v>
      </c>
      <c r="D755">
        <v>73.28</v>
      </c>
      <c r="E755">
        <v>55</v>
      </c>
    </row>
    <row r="756" spans="1:5" x14ac:dyDescent="0.25">
      <c r="A756">
        <v>12888</v>
      </c>
      <c r="B756" s="1" t="s">
        <v>1778</v>
      </c>
      <c r="C756" s="1" t="s">
        <v>1261</v>
      </c>
      <c r="D756">
        <v>84.87</v>
      </c>
      <c r="E756">
        <v>68</v>
      </c>
    </row>
    <row r="757" spans="1:5" x14ac:dyDescent="0.25">
      <c r="A757">
        <v>12889</v>
      </c>
      <c r="B757" s="1" t="s">
        <v>1779</v>
      </c>
      <c r="C757" s="1" t="s">
        <v>1264</v>
      </c>
      <c r="D757">
        <v>97.29</v>
      </c>
      <c r="E757">
        <v>70</v>
      </c>
    </row>
    <row r="758" spans="1:5" x14ac:dyDescent="0.25">
      <c r="A758">
        <v>12890</v>
      </c>
      <c r="B758" s="1" t="s">
        <v>1780</v>
      </c>
      <c r="C758" s="1" t="s">
        <v>1270</v>
      </c>
      <c r="D758">
        <v>35.74</v>
      </c>
      <c r="E758">
        <v>27</v>
      </c>
    </row>
    <row r="759" spans="1:5" x14ac:dyDescent="0.25">
      <c r="A759">
        <v>12891</v>
      </c>
      <c r="B759" s="1" t="s">
        <v>1781</v>
      </c>
      <c r="C759" s="1" t="s">
        <v>1270</v>
      </c>
      <c r="D759">
        <v>96.52</v>
      </c>
      <c r="E759">
        <v>91</v>
      </c>
    </row>
    <row r="760" spans="1:5" x14ac:dyDescent="0.25">
      <c r="A760">
        <v>12892</v>
      </c>
      <c r="B760" s="1" t="s">
        <v>1782</v>
      </c>
      <c r="C760" s="1" t="s">
        <v>1264</v>
      </c>
      <c r="D760">
        <v>18.850000000000001</v>
      </c>
      <c r="E760">
        <v>7</v>
      </c>
    </row>
    <row r="761" spans="1:5" x14ac:dyDescent="0.25">
      <c r="A761">
        <v>12893</v>
      </c>
      <c r="B761" s="1" t="s">
        <v>1783</v>
      </c>
      <c r="C761" s="1" t="s">
        <v>1264</v>
      </c>
      <c r="D761">
        <v>55.39</v>
      </c>
      <c r="E761">
        <v>21</v>
      </c>
    </row>
    <row r="762" spans="1:5" x14ac:dyDescent="0.25">
      <c r="A762">
        <v>12894</v>
      </c>
      <c r="B762" s="1" t="s">
        <v>1784</v>
      </c>
      <c r="C762" s="1" t="s">
        <v>1264</v>
      </c>
      <c r="D762">
        <v>77.2</v>
      </c>
      <c r="E762">
        <v>68</v>
      </c>
    </row>
    <row r="763" spans="1:5" x14ac:dyDescent="0.25">
      <c r="A763">
        <v>12895</v>
      </c>
      <c r="B763" s="1" t="s">
        <v>1785</v>
      </c>
      <c r="C763" s="1" t="s">
        <v>1270</v>
      </c>
      <c r="D763">
        <v>72.13</v>
      </c>
      <c r="E763">
        <v>59</v>
      </c>
    </row>
    <row r="764" spans="1:5" x14ac:dyDescent="0.25">
      <c r="A764">
        <v>12896</v>
      </c>
      <c r="B764" s="1" t="s">
        <v>1786</v>
      </c>
      <c r="C764" s="1" t="s">
        <v>1264</v>
      </c>
      <c r="D764">
        <v>63.88</v>
      </c>
      <c r="E764">
        <v>56</v>
      </c>
    </row>
    <row r="765" spans="1:5" x14ac:dyDescent="0.25">
      <c r="A765">
        <v>12897</v>
      </c>
      <c r="B765" s="1" t="s">
        <v>1787</v>
      </c>
      <c r="C765" s="1" t="s">
        <v>1264</v>
      </c>
      <c r="D765">
        <v>10.69</v>
      </c>
      <c r="E765">
        <v>9</v>
      </c>
    </row>
    <row r="766" spans="1:5" x14ac:dyDescent="0.25">
      <c r="A766">
        <v>12898</v>
      </c>
      <c r="B766" s="1" t="s">
        <v>1788</v>
      </c>
      <c r="C766" s="1" t="s">
        <v>1270</v>
      </c>
      <c r="D766">
        <v>55.5</v>
      </c>
      <c r="E766">
        <v>24</v>
      </c>
    </row>
    <row r="767" spans="1:5" x14ac:dyDescent="0.25">
      <c r="A767">
        <v>12899</v>
      </c>
      <c r="B767" s="1" t="s">
        <v>1789</v>
      </c>
      <c r="C767" s="1" t="s">
        <v>1264</v>
      </c>
      <c r="D767">
        <v>95.46</v>
      </c>
      <c r="E767">
        <v>76</v>
      </c>
    </row>
    <row r="768" spans="1:5" x14ac:dyDescent="0.25">
      <c r="A768">
        <v>12900</v>
      </c>
      <c r="B768" s="1" t="s">
        <v>1790</v>
      </c>
      <c r="C768" s="1" t="s">
        <v>1261</v>
      </c>
      <c r="D768">
        <v>76.06</v>
      </c>
      <c r="E768">
        <v>71</v>
      </c>
    </row>
    <row r="769" spans="1:5" x14ac:dyDescent="0.25">
      <c r="A769">
        <v>12901</v>
      </c>
      <c r="B769" s="1" t="s">
        <v>1791</v>
      </c>
      <c r="C769" s="1" t="s">
        <v>1261</v>
      </c>
      <c r="D769">
        <v>13.69</v>
      </c>
      <c r="E769">
        <v>6</v>
      </c>
    </row>
    <row r="770" spans="1:5" x14ac:dyDescent="0.25">
      <c r="A770">
        <v>12902</v>
      </c>
      <c r="B770" s="1" t="s">
        <v>1792</v>
      </c>
      <c r="C770" s="1" t="s">
        <v>1264</v>
      </c>
      <c r="D770">
        <v>95.64</v>
      </c>
      <c r="E770">
        <v>51</v>
      </c>
    </row>
    <row r="771" spans="1:5" x14ac:dyDescent="0.25">
      <c r="A771">
        <v>12903</v>
      </c>
      <c r="B771" s="1" t="s">
        <v>1793</v>
      </c>
      <c r="C771" s="1" t="s">
        <v>1270</v>
      </c>
      <c r="D771">
        <v>11.43</v>
      </c>
      <c r="E771">
        <v>9</v>
      </c>
    </row>
    <row r="772" spans="1:5" x14ac:dyDescent="0.25">
      <c r="A772">
        <v>12904</v>
      </c>
      <c r="B772" s="1" t="s">
        <v>1794</v>
      </c>
      <c r="C772" s="1" t="s">
        <v>1264</v>
      </c>
      <c r="D772">
        <v>95.54</v>
      </c>
      <c r="E772">
        <v>60</v>
      </c>
    </row>
    <row r="773" spans="1:5" x14ac:dyDescent="0.25">
      <c r="A773">
        <v>12905</v>
      </c>
      <c r="B773" s="1" t="s">
        <v>1795</v>
      </c>
      <c r="C773" s="1" t="s">
        <v>1261</v>
      </c>
      <c r="D773">
        <v>85.87</v>
      </c>
      <c r="E773">
        <v>60</v>
      </c>
    </row>
    <row r="774" spans="1:5" x14ac:dyDescent="0.25">
      <c r="A774">
        <v>12906</v>
      </c>
      <c r="B774" s="1" t="s">
        <v>1796</v>
      </c>
      <c r="C774" s="1" t="s">
        <v>1264</v>
      </c>
      <c r="D774">
        <v>67.989999999999995</v>
      </c>
      <c r="E774">
        <v>58</v>
      </c>
    </row>
    <row r="775" spans="1:5" x14ac:dyDescent="0.25">
      <c r="A775">
        <v>12907</v>
      </c>
      <c r="B775" s="1" t="s">
        <v>1797</v>
      </c>
      <c r="C775" s="1" t="s">
        <v>1264</v>
      </c>
      <c r="D775">
        <v>52.42</v>
      </c>
      <c r="E775">
        <v>24</v>
      </c>
    </row>
    <row r="776" spans="1:5" x14ac:dyDescent="0.25">
      <c r="A776">
        <v>12908</v>
      </c>
      <c r="B776" s="1" t="s">
        <v>1798</v>
      </c>
      <c r="C776" s="1" t="s">
        <v>1261</v>
      </c>
      <c r="D776">
        <v>65.650000000000006</v>
      </c>
      <c r="E776">
        <v>55</v>
      </c>
    </row>
    <row r="777" spans="1:5" x14ac:dyDescent="0.25">
      <c r="A777">
        <v>12909</v>
      </c>
      <c r="B777" s="1" t="s">
        <v>1799</v>
      </c>
      <c r="C777" s="1" t="s">
        <v>1264</v>
      </c>
      <c r="D777">
        <v>28.86</v>
      </c>
      <c r="E777">
        <v>20</v>
      </c>
    </row>
    <row r="778" spans="1:5" x14ac:dyDescent="0.25">
      <c r="A778">
        <v>12910</v>
      </c>
      <c r="B778" s="1" t="s">
        <v>1800</v>
      </c>
      <c r="C778" s="1" t="s">
        <v>1264</v>
      </c>
      <c r="D778">
        <v>65.31</v>
      </c>
      <c r="E778">
        <v>59</v>
      </c>
    </row>
    <row r="779" spans="1:5" x14ac:dyDescent="0.25">
      <c r="A779">
        <v>12911</v>
      </c>
      <c r="B779" s="1" t="s">
        <v>1801</v>
      </c>
      <c r="C779" s="1" t="s">
        <v>1264</v>
      </c>
      <c r="D779">
        <v>93.38</v>
      </c>
      <c r="E779">
        <v>66</v>
      </c>
    </row>
    <row r="780" spans="1:5" x14ac:dyDescent="0.25">
      <c r="A780">
        <v>12912</v>
      </c>
      <c r="B780" s="1" t="s">
        <v>1802</v>
      </c>
      <c r="C780" s="1" t="s">
        <v>1270</v>
      </c>
      <c r="D780">
        <v>25.25</v>
      </c>
      <c r="E780">
        <v>9</v>
      </c>
    </row>
    <row r="781" spans="1:5" x14ac:dyDescent="0.25">
      <c r="A781">
        <v>12913</v>
      </c>
      <c r="B781" s="1" t="s">
        <v>1803</v>
      </c>
      <c r="C781" s="1" t="s">
        <v>1270</v>
      </c>
      <c r="D781">
        <v>87.87</v>
      </c>
      <c r="E781">
        <v>64</v>
      </c>
    </row>
    <row r="782" spans="1:5" x14ac:dyDescent="0.25">
      <c r="A782">
        <v>12914</v>
      </c>
      <c r="B782" s="1" t="s">
        <v>1804</v>
      </c>
      <c r="C782" s="1" t="s">
        <v>1270</v>
      </c>
      <c r="D782">
        <v>21.8</v>
      </c>
      <c r="E782">
        <v>9</v>
      </c>
    </row>
    <row r="783" spans="1:5" x14ac:dyDescent="0.25">
      <c r="A783">
        <v>12915</v>
      </c>
      <c r="B783" s="1" t="s">
        <v>1805</v>
      </c>
      <c r="C783" s="1" t="s">
        <v>1261</v>
      </c>
      <c r="D783">
        <v>94.76</v>
      </c>
      <c r="E783">
        <v>71</v>
      </c>
    </row>
    <row r="784" spans="1:5" x14ac:dyDescent="0.25">
      <c r="A784">
        <v>12916</v>
      </c>
      <c r="B784" s="1" t="s">
        <v>1806</v>
      </c>
      <c r="C784" s="1" t="s">
        <v>1264</v>
      </c>
      <c r="D784">
        <v>30.62</v>
      </c>
      <c r="E784">
        <v>25</v>
      </c>
    </row>
    <row r="785" spans="1:5" x14ac:dyDescent="0.25">
      <c r="A785">
        <v>12917</v>
      </c>
      <c r="B785" s="1" t="s">
        <v>1807</v>
      </c>
      <c r="C785" s="1" t="s">
        <v>1264</v>
      </c>
      <c r="D785">
        <v>44.01</v>
      </c>
      <c r="E785">
        <v>26</v>
      </c>
    </row>
    <row r="786" spans="1:5" x14ac:dyDescent="0.25">
      <c r="A786">
        <v>12918</v>
      </c>
      <c r="B786" s="1" t="s">
        <v>1808</v>
      </c>
      <c r="C786" s="1" t="s">
        <v>1264</v>
      </c>
      <c r="D786">
        <v>10.16</v>
      </c>
      <c r="E786">
        <v>9</v>
      </c>
    </row>
    <row r="787" spans="1:5" x14ac:dyDescent="0.25">
      <c r="A787">
        <v>12919</v>
      </c>
      <c r="B787" s="1" t="s">
        <v>1809</v>
      </c>
      <c r="C787" s="1" t="s">
        <v>1261</v>
      </c>
      <c r="D787">
        <v>74.58</v>
      </c>
      <c r="E787">
        <v>53</v>
      </c>
    </row>
    <row r="788" spans="1:5" x14ac:dyDescent="0.25">
      <c r="A788">
        <v>12920</v>
      </c>
      <c r="B788" s="1" t="s">
        <v>1810</v>
      </c>
      <c r="C788" s="1" t="s">
        <v>1264</v>
      </c>
      <c r="D788">
        <v>71.89</v>
      </c>
      <c r="E788">
        <v>65</v>
      </c>
    </row>
    <row r="789" spans="1:5" x14ac:dyDescent="0.25">
      <c r="A789">
        <v>12921</v>
      </c>
      <c r="B789" s="1" t="s">
        <v>1811</v>
      </c>
      <c r="C789" s="1" t="s">
        <v>1264</v>
      </c>
      <c r="D789">
        <v>10.99</v>
      </c>
      <c r="E789">
        <v>7</v>
      </c>
    </row>
    <row r="790" spans="1:5" x14ac:dyDescent="0.25">
      <c r="A790">
        <v>12922</v>
      </c>
      <c r="B790" s="1" t="s">
        <v>1812</v>
      </c>
      <c r="C790" s="1" t="s">
        <v>1264</v>
      </c>
      <c r="D790">
        <v>60.47</v>
      </c>
      <c r="E790">
        <v>54</v>
      </c>
    </row>
    <row r="791" spans="1:5" x14ac:dyDescent="0.25">
      <c r="A791">
        <v>12923</v>
      </c>
      <c r="B791" s="1" t="s">
        <v>1813</v>
      </c>
      <c r="C791" s="1" t="s">
        <v>1264</v>
      </c>
      <c r="D791">
        <v>58.91</v>
      </c>
      <c r="E791">
        <v>26</v>
      </c>
    </row>
    <row r="792" spans="1:5" x14ac:dyDescent="0.25">
      <c r="A792">
        <v>12924</v>
      </c>
      <c r="B792" s="1" t="s">
        <v>1814</v>
      </c>
      <c r="C792" s="1" t="s">
        <v>1264</v>
      </c>
      <c r="D792">
        <v>46.41</v>
      </c>
      <c r="E792">
        <v>32</v>
      </c>
    </row>
    <row r="793" spans="1:5" x14ac:dyDescent="0.25">
      <c r="A793">
        <v>12925</v>
      </c>
      <c r="B793" s="1" t="s">
        <v>1815</v>
      </c>
      <c r="C793" s="1" t="s">
        <v>1270</v>
      </c>
      <c r="D793">
        <v>68.55</v>
      </c>
      <c r="E793">
        <v>56</v>
      </c>
    </row>
    <row r="794" spans="1:5" x14ac:dyDescent="0.25">
      <c r="A794">
        <v>12926</v>
      </c>
      <c r="B794" s="1" t="s">
        <v>1816</v>
      </c>
      <c r="C794" s="1" t="s">
        <v>1270</v>
      </c>
      <c r="D794">
        <v>97.37</v>
      </c>
      <c r="E794">
        <v>59</v>
      </c>
    </row>
    <row r="795" spans="1:5" x14ac:dyDescent="0.25">
      <c r="A795">
        <v>12927</v>
      </c>
      <c r="B795" s="1" t="s">
        <v>1817</v>
      </c>
      <c r="C795" s="1" t="s">
        <v>1264</v>
      </c>
      <c r="D795">
        <v>92.6</v>
      </c>
      <c r="E795">
        <v>60</v>
      </c>
    </row>
    <row r="796" spans="1:5" x14ac:dyDescent="0.25">
      <c r="A796">
        <v>12928</v>
      </c>
      <c r="B796" s="1" t="s">
        <v>1818</v>
      </c>
      <c r="C796" s="1" t="s">
        <v>1264</v>
      </c>
      <c r="D796">
        <v>46.61</v>
      </c>
      <c r="E796">
        <v>30</v>
      </c>
    </row>
    <row r="797" spans="1:5" x14ac:dyDescent="0.25">
      <c r="A797">
        <v>12929</v>
      </c>
      <c r="B797" s="1" t="s">
        <v>1819</v>
      </c>
      <c r="C797" s="1" t="s">
        <v>1264</v>
      </c>
      <c r="D797">
        <v>27.18</v>
      </c>
      <c r="E797">
        <v>6</v>
      </c>
    </row>
    <row r="798" spans="1:5" x14ac:dyDescent="0.25">
      <c r="A798">
        <v>12930</v>
      </c>
      <c r="B798" s="1" t="s">
        <v>1820</v>
      </c>
      <c r="C798" s="1" t="s">
        <v>1264</v>
      </c>
      <c r="D798">
        <v>60.87</v>
      </c>
      <c r="E798">
        <v>54</v>
      </c>
    </row>
    <row r="799" spans="1:5" x14ac:dyDescent="0.25">
      <c r="A799">
        <v>12931</v>
      </c>
      <c r="B799" s="1" t="s">
        <v>1821</v>
      </c>
      <c r="C799" s="1" t="s">
        <v>1264</v>
      </c>
      <c r="D799">
        <v>24.49</v>
      </c>
      <c r="E799">
        <v>8</v>
      </c>
    </row>
    <row r="800" spans="1:5" x14ac:dyDescent="0.25">
      <c r="A800">
        <v>12932</v>
      </c>
      <c r="B800" s="1" t="s">
        <v>1822</v>
      </c>
      <c r="C800" s="1" t="s">
        <v>1270</v>
      </c>
      <c r="D800">
        <v>92.78</v>
      </c>
      <c r="E800">
        <v>73</v>
      </c>
    </row>
    <row r="801" spans="1:5" x14ac:dyDescent="0.25">
      <c r="A801">
        <v>12933</v>
      </c>
      <c r="B801" s="1" t="s">
        <v>1823</v>
      </c>
      <c r="C801" s="1" t="s">
        <v>1261</v>
      </c>
      <c r="D801">
        <v>86.69</v>
      </c>
      <c r="E801">
        <v>69</v>
      </c>
    </row>
    <row r="802" spans="1:5" x14ac:dyDescent="0.25">
      <c r="A802">
        <v>12934</v>
      </c>
      <c r="B802" s="1" t="s">
        <v>1824</v>
      </c>
      <c r="C802" s="1" t="s">
        <v>1261</v>
      </c>
      <c r="D802">
        <v>23.01</v>
      </c>
      <c r="E802">
        <v>9</v>
      </c>
    </row>
    <row r="803" spans="1:5" x14ac:dyDescent="0.25">
      <c r="A803">
        <v>12935</v>
      </c>
      <c r="B803" s="1" t="s">
        <v>1825</v>
      </c>
      <c r="C803" s="1" t="s">
        <v>1261</v>
      </c>
      <c r="D803">
        <v>30.2</v>
      </c>
      <c r="E803">
        <v>22</v>
      </c>
    </row>
    <row r="804" spans="1:5" x14ac:dyDescent="0.25">
      <c r="A804">
        <v>12936</v>
      </c>
      <c r="B804" s="1" t="s">
        <v>1826</v>
      </c>
      <c r="C804" s="1" t="s">
        <v>1264</v>
      </c>
      <c r="D804">
        <v>67.39</v>
      </c>
      <c r="E804">
        <v>54</v>
      </c>
    </row>
    <row r="805" spans="1:5" x14ac:dyDescent="0.25">
      <c r="A805">
        <v>12937</v>
      </c>
      <c r="B805" s="1" t="s">
        <v>1827</v>
      </c>
      <c r="C805" s="1" t="s">
        <v>1264</v>
      </c>
      <c r="D805">
        <v>48.96</v>
      </c>
      <c r="E805">
        <v>21</v>
      </c>
    </row>
    <row r="806" spans="1:5" x14ac:dyDescent="0.25">
      <c r="A806">
        <v>12938</v>
      </c>
      <c r="B806" s="1" t="s">
        <v>1828</v>
      </c>
      <c r="C806" s="1" t="s">
        <v>1264</v>
      </c>
      <c r="D806">
        <v>75.59</v>
      </c>
      <c r="E806">
        <v>53</v>
      </c>
    </row>
    <row r="807" spans="1:5" x14ac:dyDescent="0.25">
      <c r="A807">
        <v>12939</v>
      </c>
      <c r="B807" s="1" t="s">
        <v>1829</v>
      </c>
      <c r="C807" s="1" t="s">
        <v>1264</v>
      </c>
      <c r="D807">
        <v>77.47</v>
      </c>
      <c r="E807">
        <v>51</v>
      </c>
    </row>
    <row r="808" spans="1:5" x14ac:dyDescent="0.25">
      <c r="A808">
        <v>12940</v>
      </c>
      <c r="B808" s="1" t="s">
        <v>1830</v>
      </c>
      <c r="C808" s="1" t="s">
        <v>1264</v>
      </c>
      <c r="D808">
        <v>93.18</v>
      </c>
      <c r="E808">
        <v>51</v>
      </c>
    </row>
    <row r="809" spans="1:5" x14ac:dyDescent="0.25">
      <c r="A809">
        <v>12941</v>
      </c>
      <c r="B809" s="1" t="s">
        <v>1831</v>
      </c>
      <c r="C809" s="1" t="s">
        <v>1270</v>
      </c>
      <c r="D809">
        <v>50.23</v>
      </c>
      <c r="E809">
        <v>43</v>
      </c>
    </row>
    <row r="810" spans="1:5" x14ac:dyDescent="0.25">
      <c r="A810">
        <v>12942</v>
      </c>
      <c r="B810" s="1" t="s">
        <v>1832</v>
      </c>
      <c r="C810" s="1" t="s">
        <v>1261</v>
      </c>
      <c r="D810">
        <v>17.75</v>
      </c>
      <c r="E810">
        <v>10</v>
      </c>
    </row>
    <row r="811" spans="1:5" x14ac:dyDescent="0.25">
      <c r="A811">
        <v>12943</v>
      </c>
      <c r="B811" s="1" t="s">
        <v>1833</v>
      </c>
      <c r="C811" s="1" t="s">
        <v>1264</v>
      </c>
      <c r="D811">
        <v>62.18</v>
      </c>
      <c r="E811">
        <v>51</v>
      </c>
    </row>
    <row r="812" spans="1:5" x14ac:dyDescent="0.25">
      <c r="A812">
        <v>12944</v>
      </c>
      <c r="B812" s="1" t="s">
        <v>1834</v>
      </c>
      <c r="C812" s="1" t="s">
        <v>1264</v>
      </c>
      <c r="D812">
        <v>10.75</v>
      </c>
      <c r="E812">
        <v>9</v>
      </c>
    </row>
    <row r="813" spans="1:5" x14ac:dyDescent="0.25">
      <c r="A813">
        <v>12945</v>
      </c>
      <c r="B813" s="1" t="s">
        <v>1835</v>
      </c>
      <c r="C813" s="1" t="s">
        <v>1264</v>
      </c>
      <c r="D813">
        <v>40.26</v>
      </c>
      <c r="E813">
        <v>26</v>
      </c>
    </row>
    <row r="814" spans="1:5" x14ac:dyDescent="0.25">
      <c r="A814">
        <v>12946</v>
      </c>
      <c r="B814" s="1" t="s">
        <v>1836</v>
      </c>
      <c r="C814" s="1" t="s">
        <v>1270</v>
      </c>
      <c r="D814">
        <v>64.97</v>
      </c>
      <c r="E814">
        <v>59</v>
      </c>
    </row>
    <row r="815" spans="1:5" x14ac:dyDescent="0.25">
      <c r="A815">
        <v>12947</v>
      </c>
      <c r="B815" s="1" t="s">
        <v>1837</v>
      </c>
      <c r="C815" s="1" t="s">
        <v>1264</v>
      </c>
      <c r="D815">
        <v>95.15</v>
      </c>
      <c r="E815">
        <v>53</v>
      </c>
    </row>
    <row r="816" spans="1:5" x14ac:dyDescent="0.25">
      <c r="A816">
        <v>12948</v>
      </c>
      <c r="B816" s="1" t="s">
        <v>1838</v>
      </c>
      <c r="C816" s="1" t="s">
        <v>1261</v>
      </c>
      <c r="D816">
        <v>48.62</v>
      </c>
      <c r="E816">
        <v>22</v>
      </c>
    </row>
    <row r="817" spans="1:5" x14ac:dyDescent="0.25">
      <c r="A817">
        <v>12949</v>
      </c>
      <c r="B817" s="1" t="s">
        <v>1839</v>
      </c>
      <c r="C817" s="1" t="s">
        <v>1261</v>
      </c>
      <c r="D817">
        <v>53.21</v>
      </c>
      <c r="E817">
        <v>37</v>
      </c>
    </row>
    <row r="818" spans="1:5" x14ac:dyDescent="0.25">
      <c r="A818">
        <v>12950</v>
      </c>
      <c r="B818" s="1" t="s">
        <v>1840</v>
      </c>
      <c r="C818" s="1" t="s">
        <v>1264</v>
      </c>
      <c r="D818">
        <v>45.44</v>
      </c>
      <c r="E818">
        <v>20</v>
      </c>
    </row>
    <row r="819" spans="1:5" x14ac:dyDescent="0.25">
      <c r="A819">
        <v>12951</v>
      </c>
      <c r="B819" s="1" t="s">
        <v>1841</v>
      </c>
      <c r="C819" s="1" t="s">
        <v>1270</v>
      </c>
      <c r="D819">
        <v>33.880000000000003</v>
      </c>
      <c r="E819">
        <v>20</v>
      </c>
    </row>
    <row r="820" spans="1:5" x14ac:dyDescent="0.25">
      <c r="A820">
        <v>12952</v>
      </c>
      <c r="B820" s="1" t="s">
        <v>1842</v>
      </c>
      <c r="C820" s="1" t="s">
        <v>1264</v>
      </c>
      <c r="D820">
        <v>96.16</v>
      </c>
      <c r="E820">
        <v>70</v>
      </c>
    </row>
    <row r="821" spans="1:5" x14ac:dyDescent="0.25">
      <c r="A821">
        <v>12953</v>
      </c>
      <c r="B821" s="1" t="s">
        <v>1843</v>
      </c>
      <c r="C821" s="1" t="s">
        <v>1264</v>
      </c>
      <c r="D821">
        <v>47.16</v>
      </c>
      <c r="E821">
        <v>24</v>
      </c>
    </row>
    <row r="822" spans="1:5" x14ac:dyDescent="0.25">
      <c r="A822">
        <v>12954</v>
      </c>
      <c r="B822" s="1" t="s">
        <v>1844</v>
      </c>
      <c r="C822" s="1" t="s">
        <v>1264</v>
      </c>
      <c r="D822">
        <v>52.89</v>
      </c>
      <c r="E822">
        <v>37</v>
      </c>
    </row>
    <row r="823" spans="1:5" x14ac:dyDescent="0.25">
      <c r="A823">
        <v>12955</v>
      </c>
      <c r="B823" s="1" t="s">
        <v>1845</v>
      </c>
      <c r="C823" s="1" t="s">
        <v>1264</v>
      </c>
      <c r="D823">
        <v>47.68</v>
      </c>
      <c r="E823">
        <v>40</v>
      </c>
    </row>
    <row r="824" spans="1:5" x14ac:dyDescent="0.25">
      <c r="A824">
        <v>12956</v>
      </c>
      <c r="B824" s="1" t="s">
        <v>1846</v>
      </c>
      <c r="C824" s="1" t="s">
        <v>1264</v>
      </c>
      <c r="D824">
        <v>10.17</v>
      </c>
      <c r="E824">
        <v>9</v>
      </c>
    </row>
    <row r="825" spans="1:5" x14ac:dyDescent="0.25">
      <c r="A825">
        <v>12957</v>
      </c>
      <c r="B825" s="1" t="s">
        <v>1847</v>
      </c>
      <c r="C825" s="1" t="s">
        <v>1261</v>
      </c>
      <c r="D825">
        <v>68.709999999999994</v>
      </c>
      <c r="E825">
        <v>61</v>
      </c>
    </row>
    <row r="826" spans="1:5" x14ac:dyDescent="0.25">
      <c r="A826">
        <v>12958</v>
      </c>
      <c r="B826" s="1" t="s">
        <v>1848</v>
      </c>
      <c r="C826" s="1" t="s">
        <v>1261</v>
      </c>
      <c r="D826">
        <v>60.08</v>
      </c>
      <c r="E826">
        <v>54</v>
      </c>
    </row>
    <row r="827" spans="1:5" x14ac:dyDescent="0.25">
      <c r="A827">
        <v>12959</v>
      </c>
      <c r="B827" s="1" t="s">
        <v>1849</v>
      </c>
      <c r="C827" s="1" t="s">
        <v>1264</v>
      </c>
      <c r="D827">
        <v>22.01</v>
      </c>
      <c r="E827">
        <v>11</v>
      </c>
    </row>
    <row r="828" spans="1:5" x14ac:dyDescent="0.25">
      <c r="A828">
        <v>12960</v>
      </c>
      <c r="B828" s="1" t="s">
        <v>1850</v>
      </c>
      <c r="C828" s="1" t="s">
        <v>1264</v>
      </c>
      <c r="D828">
        <v>72.11</v>
      </c>
      <c r="E828">
        <v>58</v>
      </c>
    </row>
    <row r="829" spans="1:5" x14ac:dyDescent="0.25">
      <c r="A829">
        <v>12961</v>
      </c>
      <c r="B829" s="1" t="s">
        <v>1851</v>
      </c>
      <c r="C829" s="1" t="s">
        <v>1261</v>
      </c>
      <c r="D829">
        <v>41.28</v>
      </c>
      <c r="E829">
        <v>23</v>
      </c>
    </row>
    <row r="830" spans="1:5" x14ac:dyDescent="0.25">
      <c r="A830">
        <v>12962</v>
      </c>
      <c r="B830" s="1" t="s">
        <v>1852</v>
      </c>
      <c r="C830" s="1" t="s">
        <v>1264</v>
      </c>
      <c r="D830">
        <v>64.95</v>
      </c>
      <c r="E830">
        <v>58</v>
      </c>
    </row>
    <row r="831" spans="1:5" x14ac:dyDescent="0.25">
      <c r="A831">
        <v>12963</v>
      </c>
      <c r="B831" s="1" t="s">
        <v>1853</v>
      </c>
      <c r="C831" s="1" t="s">
        <v>1264</v>
      </c>
      <c r="D831">
        <v>74.22</v>
      </c>
      <c r="E831">
        <v>61</v>
      </c>
    </row>
    <row r="832" spans="1:5" x14ac:dyDescent="0.25">
      <c r="A832">
        <v>12964</v>
      </c>
      <c r="B832" s="1" t="s">
        <v>1854</v>
      </c>
      <c r="C832" s="1" t="s">
        <v>1270</v>
      </c>
      <c r="D832">
        <v>10.56</v>
      </c>
      <c r="E832">
        <v>9</v>
      </c>
    </row>
    <row r="833" spans="1:5" x14ac:dyDescent="0.25">
      <c r="A833">
        <v>12965</v>
      </c>
      <c r="B833" s="1" t="s">
        <v>1855</v>
      </c>
      <c r="C833" s="1" t="s">
        <v>1264</v>
      </c>
      <c r="D833">
        <v>62.57</v>
      </c>
      <c r="E833">
        <v>55</v>
      </c>
    </row>
    <row r="834" spans="1:5" x14ac:dyDescent="0.25">
      <c r="A834">
        <v>12966</v>
      </c>
      <c r="B834" s="1" t="s">
        <v>1856</v>
      </c>
      <c r="C834" s="1" t="s">
        <v>1261</v>
      </c>
      <c r="D834">
        <v>11.85</v>
      </c>
      <c r="E834">
        <v>9</v>
      </c>
    </row>
    <row r="835" spans="1:5" x14ac:dyDescent="0.25">
      <c r="A835">
        <v>12967</v>
      </c>
      <c r="B835" s="1" t="s">
        <v>1857</v>
      </c>
      <c r="C835" s="1" t="s">
        <v>1264</v>
      </c>
      <c r="D835">
        <v>91.3</v>
      </c>
      <c r="E835">
        <v>65</v>
      </c>
    </row>
    <row r="836" spans="1:5" x14ac:dyDescent="0.25">
      <c r="A836">
        <v>12968</v>
      </c>
      <c r="B836" s="1" t="s">
        <v>1858</v>
      </c>
      <c r="C836" s="1" t="s">
        <v>1261</v>
      </c>
      <c r="D836">
        <v>40.729999999999997</v>
      </c>
      <c r="E836">
        <v>28</v>
      </c>
    </row>
    <row r="837" spans="1:5" x14ac:dyDescent="0.25">
      <c r="A837">
        <v>12969</v>
      </c>
      <c r="B837" s="1" t="s">
        <v>1859</v>
      </c>
      <c r="C837" s="1" t="s">
        <v>1264</v>
      </c>
      <c r="D837">
        <v>52.38</v>
      </c>
      <c r="E837">
        <v>28</v>
      </c>
    </row>
    <row r="838" spans="1:5" x14ac:dyDescent="0.25">
      <c r="A838">
        <v>12970</v>
      </c>
      <c r="B838" s="1" t="s">
        <v>1860</v>
      </c>
      <c r="C838" s="1" t="s">
        <v>1261</v>
      </c>
      <c r="D838">
        <v>38.54</v>
      </c>
      <c r="E838">
        <v>31</v>
      </c>
    </row>
    <row r="839" spans="1:5" x14ac:dyDescent="0.25">
      <c r="A839">
        <v>12971</v>
      </c>
      <c r="B839" s="1" t="s">
        <v>1861</v>
      </c>
      <c r="C839" s="1" t="s">
        <v>1264</v>
      </c>
      <c r="D839">
        <v>44.63</v>
      </c>
      <c r="E839">
        <v>28</v>
      </c>
    </row>
    <row r="840" spans="1:5" x14ac:dyDescent="0.25">
      <c r="A840">
        <v>12972</v>
      </c>
      <c r="B840" s="1" t="s">
        <v>1862</v>
      </c>
      <c r="C840" s="1" t="s">
        <v>1264</v>
      </c>
      <c r="D840">
        <v>55.87</v>
      </c>
      <c r="E840">
        <v>21</v>
      </c>
    </row>
    <row r="841" spans="1:5" x14ac:dyDescent="0.25">
      <c r="A841">
        <v>12973</v>
      </c>
      <c r="B841" s="1" t="s">
        <v>1863</v>
      </c>
      <c r="C841" s="1" t="s">
        <v>1270</v>
      </c>
      <c r="D841">
        <v>29.22</v>
      </c>
      <c r="E841">
        <v>18</v>
      </c>
    </row>
    <row r="842" spans="1:5" x14ac:dyDescent="0.25">
      <c r="A842">
        <v>12974</v>
      </c>
      <c r="B842" s="1" t="s">
        <v>1864</v>
      </c>
      <c r="C842" s="1" t="s">
        <v>1264</v>
      </c>
      <c r="D842">
        <v>51.94</v>
      </c>
      <c r="E842">
        <v>45</v>
      </c>
    </row>
    <row r="843" spans="1:5" x14ac:dyDescent="0.25">
      <c r="A843">
        <v>12975</v>
      </c>
      <c r="B843" s="1" t="s">
        <v>1865</v>
      </c>
      <c r="C843" s="1" t="s">
        <v>1261</v>
      </c>
      <c r="D843">
        <v>60.3</v>
      </c>
      <c r="E843">
        <v>51</v>
      </c>
    </row>
    <row r="844" spans="1:5" x14ac:dyDescent="0.25">
      <c r="A844">
        <v>12976</v>
      </c>
      <c r="B844" s="1" t="s">
        <v>1866</v>
      </c>
      <c r="C844" s="1" t="s">
        <v>1264</v>
      </c>
      <c r="D844">
        <v>39.47</v>
      </c>
      <c r="E844">
        <v>23</v>
      </c>
    </row>
    <row r="845" spans="1:5" x14ac:dyDescent="0.25">
      <c r="A845">
        <v>12977</v>
      </c>
      <c r="B845" s="1" t="s">
        <v>1867</v>
      </c>
      <c r="C845" s="1" t="s">
        <v>1270</v>
      </c>
      <c r="D845">
        <v>14.87</v>
      </c>
      <c r="E845">
        <v>9</v>
      </c>
    </row>
    <row r="846" spans="1:5" x14ac:dyDescent="0.25">
      <c r="A846">
        <v>12978</v>
      </c>
      <c r="B846" s="1" t="s">
        <v>1868</v>
      </c>
      <c r="C846" s="1" t="s">
        <v>1261</v>
      </c>
      <c r="D846">
        <v>21.32</v>
      </c>
      <c r="E846">
        <v>7</v>
      </c>
    </row>
    <row r="847" spans="1:5" x14ac:dyDescent="0.25">
      <c r="A847">
        <v>12979</v>
      </c>
      <c r="B847" s="1" t="s">
        <v>1869</v>
      </c>
      <c r="C847" s="1" t="s">
        <v>1264</v>
      </c>
      <c r="D847">
        <v>93.78</v>
      </c>
      <c r="E847">
        <v>63</v>
      </c>
    </row>
    <row r="848" spans="1:5" x14ac:dyDescent="0.25">
      <c r="A848">
        <v>12980</v>
      </c>
      <c r="B848" s="1" t="s">
        <v>1870</v>
      </c>
      <c r="C848" s="1" t="s">
        <v>1270</v>
      </c>
      <c r="D848">
        <v>73.260000000000005</v>
      </c>
      <c r="E848">
        <v>53</v>
      </c>
    </row>
    <row r="849" spans="1:5" x14ac:dyDescent="0.25">
      <c r="A849">
        <v>12981</v>
      </c>
      <c r="B849" s="1" t="s">
        <v>1871</v>
      </c>
      <c r="C849" s="1" t="s">
        <v>1264</v>
      </c>
      <c r="D849">
        <v>22.38</v>
      </c>
      <c r="E849">
        <v>14</v>
      </c>
    </row>
    <row r="850" spans="1:5" x14ac:dyDescent="0.25">
      <c r="A850">
        <v>12982</v>
      </c>
      <c r="B850" s="1" t="s">
        <v>1872</v>
      </c>
      <c r="C850" s="1" t="s">
        <v>1264</v>
      </c>
      <c r="D850">
        <v>72.88</v>
      </c>
      <c r="E850">
        <v>65</v>
      </c>
    </row>
    <row r="851" spans="1:5" x14ac:dyDescent="0.25">
      <c r="A851">
        <v>12983</v>
      </c>
      <c r="B851" s="1" t="s">
        <v>1873</v>
      </c>
      <c r="C851" s="1" t="s">
        <v>1264</v>
      </c>
      <c r="D851">
        <v>99.1</v>
      </c>
      <c r="E851">
        <v>78</v>
      </c>
    </row>
    <row r="852" spans="1:5" x14ac:dyDescent="0.25">
      <c r="A852">
        <v>12984</v>
      </c>
      <c r="B852" s="1" t="s">
        <v>1874</v>
      </c>
      <c r="C852" s="1" t="s">
        <v>1264</v>
      </c>
      <c r="D852">
        <v>74.099999999999994</v>
      </c>
      <c r="E852">
        <v>51</v>
      </c>
    </row>
    <row r="853" spans="1:5" x14ac:dyDescent="0.25">
      <c r="A853">
        <v>12985</v>
      </c>
      <c r="B853" s="1" t="s">
        <v>1875</v>
      </c>
      <c r="C853" s="1" t="s">
        <v>1270</v>
      </c>
      <c r="D853">
        <v>98.48</v>
      </c>
      <c r="E853">
        <v>59</v>
      </c>
    </row>
    <row r="854" spans="1:5" x14ac:dyDescent="0.25">
      <c r="A854">
        <v>12986</v>
      </c>
      <c r="B854" s="1" t="s">
        <v>1876</v>
      </c>
      <c r="C854" s="1" t="s">
        <v>1264</v>
      </c>
      <c r="D854">
        <v>53.19</v>
      </c>
      <c r="E854">
        <v>28</v>
      </c>
    </row>
    <row r="855" spans="1:5" x14ac:dyDescent="0.25">
      <c r="A855">
        <v>12987</v>
      </c>
      <c r="B855" s="1" t="s">
        <v>1877</v>
      </c>
      <c r="C855" s="1" t="s">
        <v>1261</v>
      </c>
      <c r="D855">
        <v>52.79</v>
      </c>
      <c r="E855">
        <v>43</v>
      </c>
    </row>
    <row r="856" spans="1:5" x14ac:dyDescent="0.25">
      <c r="A856">
        <v>12988</v>
      </c>
      <c r="B856" s="1" t="s">
        <v>1878</v>
      </c>
      <c r="C856" s="1" t="s">
        <v>1264</v>
      </c>
      <c r="D856">
        <v>95.95</v>
      </c>
      <c r="E856">
        <v>89</v>
      </c>
    </row>
    <row r="857" spans="1:5" x14ac:dyDescent="0.25">
      <c r="A857">
        <v>12989</v>
      </c>
      <c r="B857" s="1" t="s">
        <v>1879</v>
      </c>
      <c r="C857" s="1" t="s">
        <v>1270</v>
      </c>
      <c r="D857">
        <v>36.51</v>
      </c>
      <c r="E857">
        <v>21</v>
      </c>
    </row>
    <row r="858" spans="1:5" x14ac:dyDescent="0.25">
      <c r="A858">
        <v>12990</v>
      </c>
      <c r="B858" s="1" t="s">
        <v>1880</v>
      </c>
      <c r="C858" s="1" t="s">
        <v>1261</v>
      </c>
      <c r="D858">
        <v>21.12</v>
      </c>
      <c r="E858">
        <v>6</v>
      </c>
    </row>
    <row r="859" spans="1:5" x14ac:dyDescent="0.25">
      <c r="A859">
        <v>12991</v>
      </c>
      <c r="B859" s="1" t="s">
        <v>1881</v>
      </c>
      <c r="C859" s="1" t="s">
        <v>1264</v>
      </c>
      <c r="D859">
        <v>28.31</v>
      </c>
      <c r="E859">
        <v>17</v>
      </c>
    </row>
    <row r="860" spans="1:5" x14ac:dyDescent="0.25">
      <c r="A860">
        <v>12992</v>
      </c>
      <c r="B860" s="1" t="s">
        <v>1882</v>
      </c>
      <c r="C860" s="1" t="s">
        <v>1264</v>
      </c>
      <c r="D860">
        <v>57.59</v>
      </c>
      <c r="E860">
        <v>28</v>
      </c>
    </row>
    <row r="861" spans="1:5" x14ac:dyDescent="0.25">
      <c r="A861">
        <v>12993</v>
      </c>
      <c r="B861" s="1" t="s">
        <v>1883</v>
      </c>
      <c r="C861" s="1" t="s">
        <v>1270</v>
      </c>
      <c r="D861">
        <v>47.63</v>
      </c>
      <c r="E861">
        <v>32</v>
      </c>
    </row>
    <row r="862" spans="1:5" x14ac:dyDescent="0.25">
      <c r="A862">
        <v>12994</v>
      </c>
      <c r="B862" s="1" t="s">
        <v>1884</v>
      </c>
      <c r="C862" s="1" t="s">
        <v>1264</v>
      </c>
      <c r="D862">
        <v>86.27</v>
      </c>
      <c r="E862">
        <v>62</v>
      </c>
    </row>
    <row r="863" spans="1:5" x14ac:dyDescent="0.25">
      <c r="A863">
        <v>12995</v>
      </c>
      <c r="B863" s="1" t="s">
        <v>1885</v>
      </c>
      <c r="C863" s="1" t="s">
        <v>1264</v>
      </c>
      <c r="D863">
        <v>12.76</v>
      </c>
      <c r="E863">
        <v>7</v>
      </c>
    </row>
    <row r="864" spans="1:5" x14ac:dyDescent="0.25">
      <c r="A864">
        <v>12996</v>
      </c>
      <c r="B864" s="1" t="s">
        <v>1886</v>
      </c>
      <c r="C864" s="1" t="s">
        <v>1261</v>
      </c>
      <c r="D864">
        <v>11.28</v>
      </c>
      <c r="E864">
        <v>9</v>
      </c>
    </row>
    <row r="865" spans="1:5" x14ac:dyDescent="0.25">
      <c r="A865">
        <v>12997</v>
      </c>
      <c r="B865" s="1" t="s">
        <v>1887</v>
      </c>
      <c r="C865" s="1" t="s">
        <v>1261</v>
      </c>
      <c r="D865">
        <v>51.07</v>
      </c>
      <c r="E865">
        <v>40</v>
      </c>
    </row>
    <row r="866" spans="1:5" x14ac:dyDescent="0.25">
      <c r="A866">
        <v>12998</v>
      </c>
      <c r="B866" s="1" t="s">
        <v>1888</v>
      </c>
      <c r="C866" s="1" t="s">
        <v>1264</v>
      </c>
      <c r="D866">
        <v>79.59</v>
      </c>
      <c r="E866">
        <v>66</v>
      </c>
    </row>
    <row r="867" spans="1:5" x14ac:dyDescent="0.25">
      <c r="A867">
        <v>12999</v>
      </c>
      <c r="B867" s="1" t="s">
        <v>1889</v>
      </c>
      <c r="C867" s="1" t="s">
        <v>1264</v>
      </c>
      <c r="D867">
        <v>33.81</v>
      </c>
      <c r="E867">
        <v>27</v>
      </c>
    </row>
    <row r="868" spans="1:5" x14ac:dyDescent="0.25">
      <c r="A868">
        <v>13000</v>
      </c>
      <c r="B868" s="1" t="s">
        <v>1890</v>
      </c>
      <c r="C868" s="1" t="s">
        <v>1264</v>
      </c>
      <c r="D868">
        <v>90.53</v>
      </c>
      <c r="E868">
        <v>70</v>
      </c>
    </row>
    <row r="869" spans="1:5" x14ac:dyDescent="0.25">
      <c r="A869">
        <v>13001</v>
      </c>
      <c r="B869" s="1" t="s">
        <v>1891</v>
      </c>
      <c r="C869" s="1" t="s">
        <v>1261</v>
      </c>
      <c r="D869">
        <v>62.82</v>
      </c>
      <c r="E869">
        <v>52</v>
      </c>
    </row>
    <row r="870" spans="1:5" x14ac:dyDescent="0.25">
      <c r="A870">
        <v>13002</v>
      </c>
      <c r="B870" s="1" t="s">
        <v>1892</v>
      </c>
      <c r="C870" s="1" t="s">
        <v>1264</v>
      </c>
      <c r="D870">
        <v>24.31</v>
      </c>
      <c r="E870">
        <v>6</v>
      </c>
    </row>
    <row r="871" spans="1:5" x14ac:dyDescent="0.25">
      <c r="A871">
        <v>13003</v>
      </c>
      <c r="B871" s="1" t="s">
        <v>1893</v>
      </c>
      <c r="C871" s="1" t="s">
        <v>1261</v>
      </c>
      <c r="D871">
        <v>64.59</v>
      </c>
      <c r="E871">
        <v>53</v>
      </c>
    </row>
    <row r="872" spans="1:5" x14ac:dyDescent="0.25">
      <c r="A872">
        <v>13004</v>
      </c>
      <c r="B872" s="1" t="s">
        <v>1894</v>
      </c>
      <c r="C872" s="1" t="s">
        <v>1264</v>
      </c>
      <c r="D872">
        <v>24.82</v>
      </c>
      <c r="E872">
        <v>24</v>
      </c>
    </row>
    <row r="873" spans="1:5" x14ac:dyDescent="0.25">
      <c r="A873">
        <v>13005</v>
      </c>
      <c r="B873" s="1" t="s">
        <v>1895</v>
      </c>
      <c r="C873" s="1" t="s">
        <v>1261</v>
      </c>
      <c r="D873">
        <v>56.5</v>
      </c>
      <c r="E873">
        <v>33</v>
      </c>
    </row>
    <row r="874" spans="1:5" x14ac:dyDescent="0.25">
      <c r="A874">
        <v>13006</v>
      </c>
      <c r="B874" s="1" t="s">
        <v>1896</v>
      </c>
      <c r="C874" s="1" t="s">
        <v>1270</v>
      </c>
      <c r="D874">
        <v>21.43</v>
      </c>
      <c r="E874">
        <v>12</v>
      </c>
    </row>
    <row r="875" spans="1:5" x14ac:dyDescent="0.25">
      <c r="A875">
        <v>13007</v>
      </c>
      <c r="B875" s="1" t="s">
        <v>1897</v>
      </c>
      <c r="C875" s="1" t="s">
        <v>1264</v>
      </c>
      <c r="D875">
        <v>89.06</v>
      </c>
      <c r="E875">
        <v>71</v>
      </c>
    </row>
    <row r="876" spans="1:5" x14ac:dyDescent="0.25">
      <c r="A876">
        <v>13008</v>
      </c>
      <c r="B876" s="1" t="s">
        <v>1898</v>
      </c>
      <c r="C876" s="1" t="s">
        <v>1264</v>
      </c>
      <c r="D876">
        <v>23.29</v>
      </c>
      <c r="E876">
        <v>9</v>
      </c>
    </row>
    <row r="877" spans="1:5" x14ac:dyDescent="0.25">
      <c r="A877">
        <v>13009</v>
      </c>
      <c r="B877" s="1" t="s">
        <v>1899</v>
      </c>
      <c r="C877" s="1" t="s">
        <v>1261</v>
      </c>
      <c r="D877">
        <v>65.260000000000005</v>
      </c>
      <c r="E877">
        <v>57</v>
      </c>
    </row>
    <row r="878" spans="1:5" x14ac:dyDescent="0.25">
      <c r="A878">
        <v>13010</v>
      </c>
      <c r="B878" s="1" t="s">
        <v>1900</v>
      </c>
      <c r="C878" s="1" t="s">
        <v>1264</v>
      </c>
      <c r="D878">
        <v>52.35</v>
      </c>
      <c r="E878">
        <v>21</v>
      </c>
    </row>
    <row r="879" spans="1:5" x14ac:dyDescent="0.25">
      <c r="A879">
        <v>13011</v>
      </c>
      <c r="B879" s="1" t="s">
        <v>1901</v>
      </c>
      <c r="C879" s="1" t="s">
        <v>1261</v>
      </c>
      <c r="D879">
        <v>39.75</v>
      </c>
      <c r="E879">
        <v>20</v>
      </c>
    </row>
    <row r="880" spans="1:5" x14ac:dyDescent="0.25">
      <c r="A880">
        <v>13012</v>
      </c>
      <c r="B880" s="1" t="s">
        <v>1902</v>
      </c>
      <c r="C880" s="1" t="s">
        <v>1270</v>
      </c>
      <c r="D880">
        <v>90.02</v>
      </c>
      <c r="E880">
        <v>61</v>
      </c>
    </row>
    <row r="881" spans="1:5" x14ac:dyDescent="0.25">
      <c r="A881">
        <v>13013</v>
      </c>
      <c r="B881" s="1" t="s">
        <v>1903</v>
      </c>
      <c r="C881" s="1" t="s">
        <v>1264</v>
      </c>
      <c r="D881">
        <v>12.1</v>
      </c>
      <c r="E881">
        <v>9</v>
      </c>
    </row>
    <row r="882" spans="1:5" x14ac:dyDescent="0.25">
      <c r="A882">
        <v>13014</v>
      </c>
      <c r="B882" s="1" t="s">
        <v>1904</v>
      </c>
      <c r="C882" s="1" t="s">
        <v>1264</v>
      </c>
      <c r="D882">
        <v>33.21</v>
      </c>
      <c r="E882">
        <v>28</v>
      </c>
    </row>
    <row r="883" spans="1:5" x14ac:dyDescent="0.25">
      <c r="A883">
        <v>13015</v>
      </c>
      <c r="B883" s="1" t="s">
        <v>1905</v>
      </c>
      <c r="C883" s="1" t="s">
        <v>1264</v>
      </c>
      <c r="D883">
        <v>10.18</v>
      </c>
      <c r="E883">
        <v>9</v>
      </c>
    </row>
    <row r="884" spans="1:5" x14ac:dyDescent="0.25">
      <c r="A884">
        <v>13016</v>
      </c>
      <c r="B884" s="1" t="s">
        <v>1906</v>
      </c>
      <c r="C884" s="1" t="s">
        <v>1261</v>
      </c>
      <c r="D884">
        <v>31.99</v>
      </c>
      <c r="E884">
        <v>21</v>
      </c>
    </row>
    <row r="885" spans="1:5" x14ac:dyDescent="0.25">
      <c r="A885">
        <v>13017</v>
      </c>
      <c r="B885" s="1" t="s">
        <v>1907</v>
      </c>
      <c r="C885" s="1" t="s">
        <v>1264</v>
      </c>
      <c r="D885">
        <v>34.42</v>
      </c>
      <c r="E885">
        <v>27</v>
      </c>
    </row>
    <row r="886" spans="1:5" x14ac:dyDescent="0.25">
      <c r="A886">
        <v>13018</v>
      </c>
      <c r="B886" s="1" t="s">
        <v>1908</v>
      </c>
      <c r="C886" s="1" t="s">
        <v>1264</v>
      </c>
      <c r="D886">
        <v>83.34</v>
      </c>
      <c r="E886">
        <v>69</v>
      </c>
    </row>
    <row r="887" spans="1:5" x14ac:dyDescent="0.25">
      <c r="A887">
        <v>13019</v>
      </c>
      <c r="B887" s="1" t="s">
        <v>1909</v>
      </c>
      <c r="C887" s="1" t="s">
        <v>1261</v>
      </c>
      <c r="D887">
        <v>45.58</v>
      </c>
      <c r="E887">
        <v>27</v>
      </c>
    </row>
    <row r="888" spans="1:5" x14ac:dyDescent="0.25">
      <c r="A888">
        <v>13020</v>
      </c>
      <c r="B888" s="1" t="s">
        <v>1910</v>
      </c>
      <c r="C888" s="1" t="s">
        <v>1264</v>
      </c>
      <c r="D888">
        <v>87.9</v>
      </c>
      <c r="E888">
        <v>55</v>
      </c>
    </row>
    <row r="889" spans="1:5" x14ac:dyDescent="0.25">
      <c r="A889">
        <v>13021</v>
      </c>
      <c r="B889" s="1" t="s">
        <v>1911</v>
      </c>
      <c r="C889" s="1" t="s">
        <v>1270</v>
      </c>
      <c r="D889">
        <v>73.47</v>
      </c>
      <c r="E889">
        <v>50</v>
      </c>
    </row>
    <row r="890" spans="1:5" x14ac:dyDescent="0.25">
      <c r="A890">
        <v>13022</v>
      </c>
      <c r="B890" s="1" t="s">
        <v>1912</v>
      </c>
      <c r="C890" s="1" t="s">
        <v>1270</v>
      </c>
      <c r="D890">
        <v>12.19</v>
      </c>
      <c r="E890">
        <v>6</v>
      </c>
    </row>
    <row r="891" spans="1:5" x14ac:dyDescent="0.25">
      <c r="A891">
        <v>13023</v>
      </c>
      <c r="B891" s="1" t="s">
        <v>1913</v>
      </c>
      <c r="C891" s="1" t="s">
        <v>1264</v>
      </c>
      <c r="D891">
        <v>76.92</v>
      </c>
      <c r="E891">
        <v>62</v>
      </c>
    </row>
    <row r="892" spans="1:5" x14ac:dyDescent="0.25">
      <c r="A892">
        <v>13024</v>
      </c>
      <c r="B892" s="1" t="s">
        <v>1914</v>
      </c>
      <c r="C892" s="1" t="s">
        <v>1264</v>
      </c>
      <c r="D892">
        <v>83.66</v>
      </c>
      <c r="E892">
        <v>69</v>
      </c>
    </row>
    <row r="893" spans="1:5" x14ac:dyDescent="0.25">
      <c r="A893">
        <v>13025</v>
      </c>
      <c r="B893" s="1" t="s">
        <v>1915</v>
      </c>
      <c r="C893" s="1" t="s">
        <v>1270</v>
      </c>
      <c r="D893">
        <v>57.91</v>
      </c>
      <c r="E893">
        <v>32</v>
      </c>
    </row>
    <row r="894" spans="1:5" x14ac:dyDescent="0.25">
      <c r="A894">
        <v>13026</v>
      </c>
      <c r="B894" s="1" t="s">
        <v>1916</v>
      </c>
      <c r="C894" s="1" t="s">
        <v>1264</v>
      </c>
      <c r="D894">
        <v>92.49</v>
      </c>
      <c r="E894">
        <v>52</v>
      </c>
    </row>
    <row r="895" spans="1:5" x14ac:dyDescent="0.25">
      <c r="A895">
        <v>13027</v>
      </c>
      <c r="B895" s="1" t="s">
        <v>1917</v>
      </c>
      <c r="C895" s="1" t="s">
        <v>1264</v>
      </c>
      <c r="D895">
        <v>28.38</v>
      </c>
      <c r="E895">
        <v>27</v>
      </c>
    </row>
    <row r="896" spans="1:5" x14ac:dyDescent="0.25">
      <c r="A896">
        <v>13028</v>
      </c>
      <c r="B896" s="1" t="s">
        <v>1918</v>
      </c>
      <c r="C896" s="1" t="s">
        <v>1261</v>
      </c>
      <c r="D896">
        <v>50.45</v>
      </c>
      <c r="E896">
        <v>35</v>
      </c>
    </row>
    <row r="897" spans="1:5" x14ac:dyDescent="0.25">
      <c r="A897">
        <v>13029</v>
      </c>
      <c r="B897" s="1" t="s">
        <v>1919</v>
      </c>
      <c r="C897" s="1" t="s">
        <v>1264</v>
      </c>
      <c r="D897">
        <v>99.16</v>
      </c>
      <c r="E897">
        <v>55</v>
      </c>
    </row>
    <row r="898" spans="1:5" x14ac:dyDescent="0.25">
      <c r="A898">
        <v>13030</v>
      </c>
      <c r="B898" s="1" t="s">
        <v>1920</v>
      </c>
      <c r="C898" s="1" t="s">
        <v>1264</v>
      </c>
      <c r="D898">
        <v>60.74</v>
      </c>
      <c r="E898">
        <v>54</v>
      </c>
    </row>
    <row r="899" spans="1:5" x14ac:dyDescent="0.25">
      <c r="A899">
        <v>13031</v>
      </c>
      <c r="B899" s="1" t="s">
        <v>1921</v>
      </c>
      <c r="C899" s="1" t="s">
        <v>1270</v>
      </c>
      <c r="D899">
        <v>47.27</v>
      </c>
      <c r="E899">
        <v>41</v>
      </c>
    </row>
    <row r="900" spans="1:5" x14ac:dyDescent="0.25">
      <c r="A900">
        <v>13032</v>
      </c>
      <c r="B900" s="1" t="s">
        <v>1922</v>
      </c>
      <c r="C900" s="1" t="s">
        <v>1270</v>
      </c>
      <c r="D900">
        <v>85.6</v>
      </c>
      <c r="E900">
        <v>73</v>
      </c>
    </row>
    <row r="901" spans="1:5" x14ac:dyDescent="0.25">
      <c r="A901">
        <v>13033</v>
      </c>
      <c r="B901" s="1" t="s">
        <v>1923</v>
      </c>
      <c r="C901" s="1" t="s">
        <v>1264</v>
      </c>
      <c r="D901">
        <v>35.04</v>
      </c>
      <c r="E901">
        <v>26</v>
      </c>
    </row>
    <row r="902" spans="1:5" x14ac:dyDescent="0.25">
      <c r="A902">
        <v>13034</v>
      </c>
      <c r="B902" s="1" t="s">
        <v>1924</v>
      </c>
      <c r="C902" s="1" t="s">
        <v>1264</v>
      </c>
      <c r="D902">
        <v>44.84</v>
      </c>
      <c r="E902">
        <v>38</v>
      </c>
    </row>
    <row r="903" spans="1:5" x14ac:dyDescent="0.25">
      <c r="A903">
        <v>13035</v>
      </c>
      <c r="B903" s="1" t="s">
        <v>1925</v>
      </c>
      <c r="C903" s="1" t="s">
        <v>1264</v>
      </c>
      <c r="D903">
        <v>45.97</v>
      </c>
      <c r="E903">
        <v>30</v>
      </c>
    </row>
    <row r="904" spans="1:5" x14ac:dyDescent="0.25">
      <c r="A904">
        <v>13036</v>
      </c>
      <c r="B904" s="1" t="s">
        <v>1926</v>
      </c>
      <c r="C904" s="1" t="s">
        <v>1261</v>
      </c>
      <c r="D904">
        <v>27.73</v>
      </c>
      <c r="E904">
        <v>13</v>
      </c>
    </row>
    <row r="905" spans="1:5" x14ac:dyDescent="0.25">
      <c r="A905">
        <v>13037</v>
      </c>
      <c r="B905" s="1" t="s">
        <v>1927</v>
      </c>
      <c r="C905" s="1" t="s">
        <v>1264</v>
      </c>
      <c r="D905">
        <v>11.53</v>
      </c>
      <c r="E905">
        <v>9</v>
      </c>
    </row>
    <row r="906" spans="1:5" x14ac:dyDescent="0.25">
      <c r="A906">
        <v>13038</v>
      </c>
      <c r="B906" s="1" t="s">
        <v>1928</v>
      </c>
      <c r="C906" s="1" t="s">
        <v>1270</v>
      </c>
      <c r="D906">
        <v>58.32</v>
      </c>
      <c r="E906">
        <v>34</v>
      </c>
    </row>
    <row r="907" spans="1:5" x14ac:dyDescent="0.25">
      <c r="A907">
        <v>13039</v>
      </c>
      <c r="B907" s="1" t="s">
        <v>1929</v>
      </c>
      <c r="C907" s="1" t="s">
        <v>1270</v>
      </c>
      <c r="D907">
        <v>78.38</v>
      </c>
      <c r="E907">
        <v>61</v>
      </c>
    </row>
    <row r="908" spans="1:5" x14ac:dyDescent="0.25">
      <c r="A908">
        <v>13040</v>
      </c>
      <c r="B908" s="1" t="s">
        <v>1930</v>
      </c>
      <c r="C908" s="1" t="s">
        <v>1264</v>
      </c>
      <c r="D908">
        <v>84.61</v>
      </c>
      <c r="E908">
        <v>70</v>
      </c>
    </row>
    <row r="909" spans="1:5" x14ac:dyDescent="0.25">
      <c r="A909">
        <v>13041</v>
      </c>
      <c r="B909" s="1" t="s">
        <v>1931</v>
      </c>
      <c r="C909" s="1" t="s">
        <v>1264</v>
      </c>
      <c r="D909">
        <v>82.88</v>
      </c>
      <c r="E909">
        <v>73</v>
      </c>
    </row>
    <row r="910" spans="1:5" x14ac:dyDescent="0.25">
      <c r="A910">
        <v>13042</v>
      </c>
      <c r="B910" s="1" t="s">
        <v>1932</v>
      </c>
      <c r="C910" s="1" t="s">
        <v>1270</v>
      </c>
      <c r="D910">
        <v>79.540000000000006</v>
      </c>
      <c r="E910">
        <v>60</v>
      </c>
    </row>
    <row r="911" spans="1:5" x14ac:dyDescent="0.25">
      <c r="A911">
        <v>13043</v>
      </c>
      <c r="B911" s="1" t="s">
        <v>1933</v>
      </c>
      <c r="C911" s="1" t="s">
        <v>1264</v>
      </c>
      <c r="D911">
        <v>49.01</v>
      </c>
      <c r="E911">
        <v>30</v>
      </c>
    </row>
    <row r="912" spans="1:5" x14ac:dyDescent="0.25">
      <c r="A912">
        <v>13044</v>
      </c>
      <c r="B912" s="1" t="s">
        <v>1934</v>
      </c>
      <c r="C912" s="1" t="s">
        <v>1264</v>
      </c>
      <c r="D912">
        <v>29.15</v>
      </c>
      <c r="E912">
        <v>17</v>
      </c>
    </row>
    <row r="913" spans="1:5" x14ac:dyDescent="0.25">
      <c r="A913">
        <v>13045</v>
      </c>
      <c r="B913" s="1" t="s">
        <v>1935</v>
      </c>
      <c r="C913" s="1" t="s">
        <v>1264</v>
      </c>
      <c r="D913">
        <v>56.13</v>
      </c>
      <c r="E913">
        <v>30</v>
      </c>
    </row>
    <row r="914" spans="1:5" x14ac:dyDescent="0.25">
      <c r="A914">
        <v>13046</v>
      </c>
      <c r="B914" s="1" t="s">
        <v>1936</v>
      </c>
      <c r="C914" s="1" t="s">
        <v>1261</v>
      </c>
      <c r="D914">
        <v>93.12</v>
      </c>
      <c r="E914">
        <v>56</v>
      </c>
    </row>
    <row r="915" spans="1:5" x14ac:dyDescent="0.25">
      <c r="A915">
        <v>13047</v>
      </c>
      <c r="B915" s="1" t="s">
        <v>1937</v>
      </c>
      <c r="C915" s="1" t="s">
        <v>1264</v>
      </c>
      <c r="D915">
        <v>51.34</v>
      </c>
      <c r="E915">
        <v>40</v>
      </c>
    </row>
    <row r="916" spans="1:5" x14ac:dyDescent="0.25">
      <c r="A916">
        <v>13048</v>
      </c>
      <c r="B916" s="1" t="s">
        <v>1938</v>
      </c>
      <c r="C916" s="1" t="s">
        <v>1264</v>
      </c>
      <c r="D916">
        <v>99.6</v>
      </c>
      <c r="E916">
        <v>90</v>
      </c>
    </row>
    <row r="917" spans="1:5" x14ac:dyDescent="0.25">
      <c r="A917">
        <v>13049</v>
      </c>
      <c r="B917" s="1" t="s">
        <v>1939</v>
      </c>
      <c r="C917" s="1" t="s">
        <v>1264</v>
      </c>
      <c r="D917">
        <v>35.49</v>
      </c>
      <c r="E917">
        <v>29</v>
      </c>
    </row>
    <row r="918" spans="1:5" x14ac:dyDescent="0.25">
      <c r="A918">
        <v>13050</v>
      </c>
      <c r="B918" s="1" t="s">
        <v>1940</v>
      </c>
      <c r="C918" s="1" t="s">
        <v>1264</v>
      </c>
      <c r="D918">
        <v>42.85</v>
      </c>
      <c r="E918">
        <v>33</v>
      </c>
    </row>
    <row r="919" spans="1:5" x14ac:dyDescent="0.25">
      <c r="A919">
        <v>13051</v>
      </c>
      <c r="B919" s="1" t="s">
        <v>1941</v>
      </c>
      <c r="C919" s="1" t="s">
        <v>1261</v>
      </c>
      <c r="D919">
        <v>94.67</v>
      </c>
      <c r="E919">
        <v>89</v>
      </c>
    </row>
    <row r="920" spans="1:5" x14ac:dyDescent="0.25">
      <c r="A920">
        <v>13052</v>
      </c>
      <c r="B920" s="1" t="s">
        <v>1942</v>
      </c>
      <c r="C920" s="1" t="s">
        <v>1270</v>
      </c>
      <c r="D920">
        <v>68.97</v>
      </c>
      <c r="E920">
        <v>62</v>
      </c>
    </row>
    <row r="921" spans="1:5" x14ac:dyDescent="0.25">
      <c r="A921">
        <v>13053</v>
      </c>
      <c r="B921" s="1" t="s">
        <v>1943</v>
      </c>
      <c r="C921" s="1" t="s">
        <v>1264</v>
      </c>
      <c r="D921">
        <v>26.26</v>
      </c>
      <c r="E921">
        <v>9</v>
      </c>
    </row>
    <row r="922" spans="1:5" x14ac:dyDescent="0.25">
      <c r="A922">
        <v>13054</v>
      </c>
      <c r="B922" s="1" t="s">
        <v>1944</v>
      </c>
      <c r="C922" s="1" t="s">
        <v>1264</v>
      </c>
      <c r="D922">
        <v>35.79</v>
      </c>
      <c r="E922">
        <v>21</v>
      </c>
    </row>
    <row r="923" spans="1:5" x14ac:dyDescent="0.25">
      <c r="A923">
        <v>13055</v>
      </c>
      <c r="B923" s="1" t="s">
        <v>1945</v>
      </c>
      <c r="C923" s="1" t="s">
        <v>1264</v>
      </c>
      <c r="D923">
        <v>16.37</v>
      </c>
      <c r="E923">
        <v>9</v>
      </c>
    </row>
    <row r="924" spans="1:5" x14ac:dyDescent="0.25">
      <c r="A924">
        <v>13056</v>
      </c>
      <c r="B924" s="1" t="s">
        <v>1946</v>
      </c>
      <c r="C924" s="1" t="s">
        <v>1264</v>
      </c>
      <c r="D924">
        <v>12.73</v>
      </c>
      <c r="E924">
        <v>10</v>
      </c>
    </row>
    <row r="925" spans="1:5" x14ac:dyDescent="0.25">
      <c r="A925">
        <v>13057</v>
      </c>
      <c r="B925" s="1" t="s">
        <v>1947</v>
      </c>
      <c r="C925" s="1" t="s">
        <v>1264</v>
      </c>
      <c r="D925">
        <v>83.14</v>
      </c>
      <c r="E925">
        <v>73</v>
      </c>
    </row>
    <row r="926" spans="1:5" x14ac:dyDescent="0.25">
      <c r="A926">
        <v>13058</v>
      </c>
      <c r="B926" s="1" t="s">
        <v>1948</v>
      </c>
      <c r="C926" s="1" t="s">
        <v>1264</v>
      </c>
      <c r="D926">
        <v>35.22</v>
      </c>
      <c r="E926">
        <v>24</v>
      </c>
    </row>
    <row r="927" spans="1:5" x14ac:dyDescent="0.25">
      <c r="A927">
        <v>13059</v>
      </c>
      <c r="B927" s="1" t="s">
        <v>1949</v>
      </c>
      <c r="C927" s="1" t="s">
        <v>1270</v>
      </c>
      <c r="D927">
        <v>13.78</v>
      </c>
      <c r="E927">
        <v>9</v>
      </c>
    </row>
    <row r="928" spans="1:5" x14ac:dyDescent="0.25">
      <c r="A928">
        <v>13060</v>
      </c>
      <c r="B928" s="1" t="s">
        <v>1950</v>
      </c>
      <c r="C928" s="1" t="s">
        <v>1264</v>
      </c>
      <c r="D928">
        <v>88.31</v>
      </c>
      <c r="E928">
        <v>81</v>
      </c>
    </row>
    <row r="929" spans="1:5" x14ac:dyDescent="0.25">
      <c r="A929">
        <v>13061</v>
      </c>
      <c r="B929" s="1" t="s">
        <v>1951</v>
      </c>
      <c r="C929" s="1" t="s">
        <v>1270</v>
      </c>
      <c r="D929">
        <v>39.619999999999997</v>
      </c>
      <c r="E929">
        <v>24</v>
      </c>
    </row>
    <row r="930" spans="1:5" x14ac:dyDescent="0.25">
      <c r="A930">
        <v>13062</v>
      </c>
      <c r="B930" s="1" t="s">
        <v>1952</v>
      </c>
      <c r="C930" s="1" t="s">
        <v>1264</v>
      </c>
      <c r="D930">
        <v>88.25</v>
      </c>
      <c r="E930">
        <v>61</v>
      </c>
    </row>
    <row r="931" spans="1:5" x14ac:dyDescent="0.25">
      <c r="A931">
        <v>13063</v>
      </c>
      <c r="B931" s="1" t="s">
        <v>1953</v>
      </c>
      <c r="C931" s="1" t="s">
        <v>1261</v>
      </c>
      <c r="D931">
        <v>25.31</v>
      </c>
      <c r="E931">
        <v>11</v>
      </c>
    </row>
    <row r="932" spans="1:5" x14ac:dyDescent="0.25">
      <c r="A932">
        <v>13064</v>
      </c>
      <c r="B932" s="1" t="s">
        <v>1954</v>
      </c>
      <c r="C932" s="1" t="s">
        <v>1264</v>
      </c>
      <c r="D932">
        <v>99.92</v>
      </c>
      <c r="E932">
        <v>82</v>
      </c>
    </row>
    <row r="933" spans="1:5" x14ac:dyDescent="0.25">
      <c r="A933">
        <v>13065</v>
      </c>
      <c r="B933" s="1" t="s">
        <v>1955</v>
      </c>
      <c r="C933" s="1" t="s">
        <v>1264</v>
      </c>
      <c r="D933">
        <v>83.35</v>
      </c>
      <c r="E933">
        <v>53</v>
      </c>
    </row>
    <row r="934" spans="1:5" x14ac:dyDescent="0.25">
      <c r="A934">
        <v>13066</v>
      </c>
      <c r="B934" s="1" t="s">
        <v>1956</v>
      </c>
      <c r="C934" s="1" t="s">
        <v>1264</v>
      </c>
      <c r="D934">
        <v>74.44</v>
      </c>
      <c r="E934">
        <v>57</v>
      </c>
    </row>
    <row r="935" spans="1:5" x14ac:dyDescent="0.25">
      <c r="A935">
        <v>13067</v>
      </c>
      <c r="B935" s="1" t="s">
        <v>1957</v>
      </c>
      <c r="C935" s="1" t="s">
        <v>1264</v>
      </c>
      <c r="D935">
        <v>64.08</v>
      </c>
      <c r="E935">
        <v>51</v>
      </c>
    </row>
    <row r="936" spans="1:5" x14ac:dyDescent="0.25">
      <c r="A936">
        <v>13068</v>
      </c>
      <c r="B936" s="1" t="s">
        <v>1958</v>
      </c>
      <c r="C936" s="1" t="s">
        <v>1264</v>
      </c>
      <c r="D936">
        <v>63.15</v>
      </c>
      <c r="E936">
        <v>56</v>
      </c>
    </row>
    <row r="937" spans="1:5" x14ac:dyDescent="0.25">
      <c r="A937">
        <v>13069</v>
      </c>
      <c r="B937" s="1" t="s">
        <v>1959</v>
      </c>
      <c r="C937" s="1" t="s">
        <v>1270</v>
      </c>
      <c r="D937">
        <v>85.72</v>
      </c>
      <c r="E937">
        <v>65</v>
      </c>
    </row>
    <row r="938" spans="1:5" x14ac:dyDescent="0.25">
      <c r="A938">
        <v>13070</v>
      </c>
      <c r="B938" s="1" t="s">
        <v>1960</v>
      </c>
      <c r="C938" s="1" t="s">
        <v>1264</v>
      </c>
      <c r="D938">
        <v>78.89</v>
      </c>
      <c r="E938">
        <v>55</v>
      </c>
    </row>
    <row r="939" spans="1:5" x14ac:dyDescent="0.25">
      <c r="A939">
        <v>13071</v>
      </c>
      <c r="B939" s="1" t="s">
        <v>1961</v>
      </c>
      <c r="C939" s="1" t="s">
        <v>1264</v>
      </c>
      <c r="D939">
        <v>89.48</v>
      </c>
      <c r="E939">
        <v>51</v>
      </c>
    </row>
    <row r="940" spans="1:5" x14ac:dyDescent="0.25">
      <c r="A940">
        <v>13072</v>
      </c>
      <c r="B940" s="1" t="s">
        <v>1962</v>
      </c>
      <c r="C940" s="1" t="s">
        <v>1261</v>
      </c>
      <c r="D940">
        <v>92.09</v>
      </c>
      <c r="E940">
        <v>85</v>
      </c>
    </row>
    <row r="941" spans="1:5" x14ac:dyDescent="0.25">
      <c r="A941">
        <v>13073</v>
      </c>
      <c r="B941" s="1" t="s">
        <v>1963</v>
      </c>
      <c r="C941" s="1" t="s">
        <v>1264</v>
      </c>
      <c r="D941">
        <v>57.29</v>
      </c>
      <c r="E941">
        <v>50</v>
      </c>
    </row>
    <row r="942" spans="1:5" x14ac:dyDescent="0.25">
      <c r="A942">
        <v>13074</v>
      </c>
      <c r="B942" s="1" t="s">
        <v>1964</v>
      </c>
      <c r="C942" s="1" t="s">
        <v>1264</v>
      </c>
      <c r="D942">
        <v>66.52</v>
      </c>
      <c r="E942">
        <v>51</v>
      </c>
    </row>
    <row r="943" spans="1:5" x14ac:dyDescent="0.25">
      <c r="A943">
        <v>13075</v>
      </c>
      <c r="B943" s="1" t="s">
        <v>1965</v>
      </c>
      <c r="C943" s="1" t="s">
        <v>1270</v>
      </c>
      <c r="D943">
        <v>99.82</v>
      </c>
      <c r="E943">
        <v>54</v>
      </c>
    </row>
    <row r="944" spans="1:5" x14ac:dyDescent="0.25">
      <c r="A944">
        <v>13076</v>
      </c>
      <c r="B944" s="1" t="s">
        <v>1966</v>
      </c>
      <c r="C944" s="1" t="s">
        <v>1264</v>
      </c>
      <c r="D944">
        <v>45.68</v>
      </c>
      <c r="E944">
        <v>28</v>
      </c>
    </row>
    <row r="945" spans="1:5" x14ac:dyDescent="0.25">
      <c r="A945">
        <v>13077</v>
      </c>
      <c r="B945" s="1" t="s">
        <v>1967</v>
      </c>
      <c r="C945" s="1" t="s">
        <v>1264</v>
      </c>
      <c r="D945">
        <v>50.79</v>
      </c>
      <c r="E945">
        <v>36</v>
      </c>
    </row>
    <row r="946" spans="1:5" x14ac:dyDescent="0.25">
      <c r="A946">
        <v>13078</v>
      </c>
      <c r="B946" s="1" t="s">
        <v>1968</v>
      </c>
      <c r="C946" s="1" t="s">
        <v>1270</v>
      </c>
      <c r="D946">
        <v>10.08</v>
      </c>
      <c r="E946">
        <v>9</v>
      </c>
    </row>
    <row r="947" spans="1:5" x14ac:dyDescent="0.25">
      <c r="A947">
        <v>13079</v>
      </c>
      <c r="B947" s="1" t="s">
        <v>1969</v>
      </c>
      <c r="C947" s="1" t="s">
        <v>1264</v>
      </c>
      <c r="D947">
        <v>93.88</v>
      </c>
      <c r="E947">
        <v>77</v>
      </c>
    </row>
    <row r="948" spans="1:5" x14ac:dyDescent="0.25">
      <c r="A948">
        <v>13080</v>
      </c>
      <c r="B948" s="1" t="s">
        <v>1970</v>
      </c>
      <c r="C948" s="1" t="s">
        <v>1264</v>
      </c>
      <c r="D948">
        <v>84.25</v>
      </c>
      <c r="E948">
        <v>59</v>
      </c>
    </row>
    <row r="949" spans="1:5" x14ac:dyDescent="0.25">
      <c r="A949">
        <v>13081</v>
      </c>
      <c r="B949" s="1" t="s">
        <v>1971</v>
      </c>
      <c r="C949" s="1" t="s">
        <v>1264</v>
      </c>
      <c r="D949">
        <v>53.78</v>
      </c>
      <c r="E949">
        <v>35</v>
      </c>
    </row>
    <row r="950" spans="1:5" x14ac:dyDescent="0.25">
      <c r="A950">
        <v>13082</v>
      </c>
      <c r="B950" s="1" t="s">
        <v>1972</v>
      </c>
      <c r="C950" s="1" t="s">
        <v>1264</v>
      </c>
      <c r="D950">
        <v>35.81</v>
      </c>
      <c r="E950">
        <v>22</v>
      </c>
    </row>
    <row r="951" spans="1:5" x14ac:dyDescent="0.25">
      <c r="A951">
        <v>13083</v>
      </c>
      <c r="B951" s="1" t="s">
        <v>1973</v>
      </c>
      <c r="C951" s="1" t="s">
        <v>1264</v>
      </c>
      <c r="D951">
        <v>26.43</v>
      </c>
      <c r="E951">
        <v>11</v>
      </c>
    </row>
    <row r="952" spans="1:5" x14ac:dyDescent="0.25">
      <c r="A952">
        <v>13084</v>
      </c>
      <c r="B952" s="1" t="s">
        <v>1974</v>
      </c>
      <c r="C952" s="1" t="s">
        <v>1264</v>
      </c>
      <c r="D952">
        <v>39.909999999999997</v>
      </c>
      <c r="E952">
        <v>25</v>
      </c>
    </row>
    <row r="953" spans="1:5" x14ac:dyDescent="0.25">
      <c r="A953">
        <v>13085</v>
      </c>
      <c r="B953" s="1" t="s">
        <v>1975</v>
      </c>
      <c r="C953" s="1" t="s">
        <v>1264</v>
      </c>
      <c r="D953">
        <v>21.9</v>
      </c>
      <c r="E953">
        <v>9</v>
      </c>
    </row>
    <row r="954" spans="1:5" x14ac:dyDescent="0.25">
      <c r="A954">
        <v>13086</v>
      </c>
      <c r="B954" s="1" t="s">
        <v>1976</v>
      </c>
      <c r="C954" s="1" t="s">
        <v>1261</v>
      </c>
      <c r="D954">
        <v>62.85</v>
      </c>
      <c r="E954">
        <v>50</v>
      </c>
    </row>
    <row r="955" spans="1:5" x14ac:dyDescent="0.25">
      <c r="A955">
        <v>13087</v>
      </c>
      <c r="B955" s="1" t="s">
        <v>1977</v>
      </c>
      <c r="C955" s="1" t="s">
        <v>1270</v>
      </c>
      <c r="D955">
        <v>21.04</v>
      </c>
      <c r="E955">
        <v>9</v>
      </c>
    </row>
    <row r="956" spans="1:5" x14ac:dyDescent="0.25">
      <c r="A956">
        <v>13088</v>
      </c>
      <c r="B956" s="1" t="s">
        <v>1978</v>
      </c>
      <c r="C956" s="1" t="s">
        <v>1264</v>
      </c>
      <c r="D956">
        <v>65.91</v>
      </c>
      <c r="E956">
        <v>59</v>
      </c>
    </row>
    <row r="957" spans="1:5" x14ac:dyDescent="0.25">
      <c r="A957">
        <v>13089</v>
      </c>
      <c r="B957" s="1" t="s">
        <v>1979</v>
      </c>
      <c r="C957" s="1" t="s">
        <v>1270</v>
      </c>
      <c r="D957">
        <v>42.57</v>
      </c>
      <c r="E957">
        <v>22</v>
      </c>
    </row>
    <row r="958" spans="1:5" x14ac:dyDescent="0.25">
      <c r="A958">
        <v>13090</v>
      </c>
      <c r="B958" s="1" t="s">
        <v>1980</v>
      </c>
      <c r="C958" s="1" t="s">
        <v>1270</v>
      </c>
      <c r="D958">
        <v>50.49</v>
      </c>
      <c r="E958">
        <v>23</v>
      </c>
    </row>
    <row r="959" spans="1:5" x14ac:dyDescent="0.25">
      <c r="A959">
        <v>13091</v>
      </c>
      <c r="B959" s="1" t="s">
        <v>1981</v>
      </c>
      <c r="C959" s="1" t="s">
        <v>1264</v>
      </c>
      <c r="D959">
        <v>46.02</v>
      </c>
      <c r="E959">
        <v>31</v>
      </c>
    </row>
    <row r="960" spans="1:5" x14ac:dyDescent="0.25">
      <c r="A960">
        <v>13092</v>
      </c>
      <c r="B960" s="1" t="s">
        <v>1982</v>
      </c>
      <c r="C960" s="1" t="s">
        <v>1261</v>
      </c>
      <c r="D960">
        <v>15.8</v>
      </c>
      <c r="E960">
        <v>12</v>
      </c>
    </row>
    <row r="961" spans="1:5" x14ac:dyDescent="0.25">
      <c r="A961">
        <v>13093</v>
      </c>
      <c r="B961" s="1" t="s">
        <v>1983</v>
      </c>
      <c r="C961" s="1" t="s">
        <v>1264</v>
      </c>
      <c r="D961">
        <v>98.66</v>
      </c>
      <c r="E961">
        <v>90</v>
      </c>
    </row>
    <row r="962" spans="1:5" x14ac:dyDescent="0.25">
      <c r="A962">
        <v>13094</v>
      </c>
      <c r="B962" s="1" t="s">
        <v>1984</v>
      </c>
      <c r="C962" s="1" t="s">
        <v>1270</v>
      </c>
      <c r="D962">
        <v>91.98</v>
      </c>
      <c r="E962">
        <v>56</v>
      </c>
    </row>
    <row r="963" spans="1:5" x14ac:dyDescent="0.25">
      <c r="A963">
        <v>13095</v>
      </c>
      <c r="B963" s="1" t="s">
        <v>1985</v>
      </c>
      <c r="C963" s="1" t="s">
        <v>1270</v>
      </c>
      <c r="D963">
        <v>20.89</v>
      </c>
      <c r="E963">
        <v>13</v>
      </c>
    </row>
    <row r="964" spans="1:5" x14ac:dyDescent="0.25">
      <c r="A964">
        <v>13096</v>
      </c>
      <c r="B964" s="1" t="s">
        <v>1986</v>
      </c>
      <c r="C964" s="1" t="s">
        <v>1264</v>
      </c>
      <c r="D964">
        <v>15.5</v>
      </c>
      <c r="E964">
        <v>13</v>
      </c>
    </row>
    <row r="965" spans="1:5" x14ac:dyDescent="0.25">
      <c r="A965">
        <v>13097</v>
      </c>
      <c r="B965" s="1" t="s">
        <v>1987</v>
      </c>
      <c r="C965" s="1" t="s">
        <v>1264</v>
      </c>
      <c r="D965">
        <v>96.82</v>
      </c>
      <c r="E965">
        <v>86</v>
      </c>
    </row>
    <row r="966" spans="1:5" x14ac:dyDescent="0.25">
      <c r="A966">
        <v>13098</v>
      </c>
      <c r="B966" s="1" t="s">
        <v>1988</v>
      </c>
      <c r="C966" s="1" t="s">
        <v>1270</v>
      </c>
      <c r="D966">
        <v>33.33</v>
      </c>
      <c r="E966">
        <v>21</v>
      </c>
    </row>
    <row r="967" spans="1:5" x14ac:dyDescent="0.25">
      <c r="A967">
        <v>13099</v>
      </c>
      <c r="B967" s="1" t="s">
        <v>1989</v>
      </c>
      <c r="C967" s="1" t="s">
        <v>1264</v>
      </c>
      <c r="D967">
        <v>38.270000000000003</v>
      </c>
      <c r="E967">
        <v>32</v>
      </c>
    </row>
    <row r="968" spans="1:5" x14ac:dyDescent="0.25">
      <c r="A968">
        <v>13100</v>
      </c>
      <c r="B968" s="1" t="s">
        <v>1990</v>
      </c>
      <c r="C968" s="1" t="s">
        <v>1264</v>
      </c>
      <c r="D968">
        <v>33.299999999999997</v>
      </c>
      <c r="E968">
        <v>26</v>
      </c>
    </row>
    <row r="969" spans="1:5" x14ac:dyDescent="0.25">
      <c r="A969">
        <v>13101</v>
      </c>
      <c r="B969" s="1" t="s">
        <v>1991</v>
      </c>
      <c r="C969" s="1" t="s">
        <v>1264</v>
      </c>
      <c r="D969">
        <v>81.010000000000005</v>
      </c>
      <c r="E969">
        <v>70</v>
      </c>
    </row>
    <row r="970" spans="1:5" x14ac:dyDescent="0.25">
      <c r="A970">
        <v>13102</v>
      </c>
      <c r="B970" s="1" t="s">
        <v>1992</v>
      </c>
      <c r="C970" s="1" t="s">
        <v>1264</v>
      </c>
      <c r="D970">
        <v>15.8</v>
      </c>
      <c r="E970">
        <v>7</v>
      </c>
    </row>
    <row r="971" spans="1:5" x14ac:dyDescent="0.25">
      <c r="A971">
        <v>13103</v>
      </c>
      <c r="B971" s="1" t="s">
        <v>1993</v>
      </c>
      <c r="C971" s="1" t="s">
        <v>1264</v>
      </c>
      <c r="D971">
        <v>34.49</v>
      </c>
      <c r="E971">
        <v>26</v>
      </c>
    </row>
    <row r="972" spans="1:5" x14ac:dyDescent="0.25">
      <c r="A972">
        <v>13104</v>
      </c>
      <c r="B972" s="1" t="s">
        <v>1994</v>
      </c>
      <c r="C972" s="1" t="s">
        <v>1264</v>
      </c>
      <c r="D972">
        <v>84.63</v>
      </c>
      <c r="E972">
        <v>55</v>
      </c>
    </row>
    <row r="973" spans="1:5" x14ac:dyDescent="0.25">
      <c r="A973">
        <v>13105</v>
      </c>
      <c r="B973" s="1" t="s">
        <v>1995</v>
      </c>
      <c r="C973" s="1" t="s">
        <v>1264</v>
      </c>
      <c r="D973">
        <v>36.909999999999997</v>
      </c>
      <c r="E973">
        <v>22</v>
      </c>
    </row>
    <row r="974" spans="1:5" x14ac:dyDescent="0.25">
      <c r="A974">
        <v>13106</v>
      </c>
      <c r="B974" s="1" t="s">
        <v>1996</v>
      </c>
      <c r="C974" s="1" t="s">
        <v>1264</v>
      </c>
      <c r="D974">
        <v>87.08</v>
      </c>
      <c r="E974">
        <v>76</v>
      </c>
    </row>
    <row r="975" spans="1:5" x14ac:dyDescent="0.25">
      <c r="A975">
        <v>13107</v>
      </c>
      <c r="B975" s="1" t="s">
        <v>1997</v>
      </c>
      <c r="C975" s="1" t="s">
        <v>1264</v>
      </c>
      <c r="D975">
        <v>80.08</v>
      </c>
      <c r="E975">
        <v>51</v>
      </c>
    </row>
    <row r="976" spans="1:5" x14ac:dyDescent="0.25">
      <c r="A976">
        <v>13108</v>
      </c>
      <c r="B976" s="1" t="s">
        <v>1998</v>
      </c>
      <c r="C976" s="1" t="s">
        <v>1264</v>
      </c>
      <c r="D976">
        <v>86.13</v>
      </c>
      <c r="E976">
        <v>55</v>
      </c>
    </row>
    <row r="977" spans="1:5" x14ac:dyDescent="0.25">
      <c r="A977">
        <v>13109</v>
      </c>
      <c r="B977" s="1" t="s">
        <v>1999</v>
      </c>
      <c r="C977" s="1" t="s">
        <v>1261</v>
      </c>
      <c r="D977">
        <v>49.92</v>
      </c>
      <c r="E977">
        <v>32</v>
      </c>
    </row>
    <row r="978" spans="1:5" x14ac:dyDescent="0.25">
      <c r="A978">
        <v>13110</v>
      </c>
      <c r="B978" s="1" t="s">
        <v>2000</v>
      </c>
      <c r="C978" s="1" t="s">
        <v>1261</v>
      </c>
      <c r="D978">
        <v>74.66</v>
      </c>
      <c r="E978">
        <v>69</v>
      </c>
    </row>
    <row r="979" spans="1:5" x14ac:dyDescent="0.25">
      <c r="A979">
        <v>13111</v>
      </c>
      <c r="B979" s="1" t="s">
        <v>2001</v>
      </c>
      <c r="C979" s="1" t="s">
        <v>1261</v>
      </c>
      <c r="D979">
        <v>26.6</v>
      </c>
      <c r="E979">
        <v>9</v>
      </c>
    </row>
    <row r="980" spans="1:5" x14ac:dyDescent="0.25">
      <c r="A980">
        <v>13112</v>
      </c>
      <c r="B980" s="1" t="s">
        <v>2002</v>
      </c>
      <c r="C980" s="1" t="s">
        <v>1264</v>
      </c>
      <c r="D980">
        <v>25.45</v>
      </c>
      <c r="E980">
        <v>15</v>
      </c>
    </row>
    <row r="981" spans="1:5" x14ac:dyDescent="0.25">
      <c r="A981">
        <v>13113</v>
      </c>
      <c r="B981" s="1" t="s">
        <v>2003</v>
      </c>
      <c r="C981" s="1" t="s">
        <v>1264</v>
      </c>
      <c r="D981">
        <v>67.77</v>
      </c>
      <c r="E981">
        <v>53</v>
      </c>
    </row>
    <row r="982" spans="1:5" x14ac:dyDescent="0.25">
      <c r="A982">
        <v>13114</v>
      </c>
      <c r="B982" s="1" t="s">
        <v>2004</v>
      </c>
      <c r="C982" s="1" t="s">
        <v>1264</v>
      </c>
      <c r="D982">
        <v>59.59</v>
      </c>
      <c r="E982">
        <v>36</v>
      </c>
    </row>
    <row r="983" spans="1:5" x14ac:dyDescent="0.25">
      <c r="A983">
        <v>13115</v>
      </c>
      <c r="B983" s="1" t="s">
        <v>2005</v>
      </c>
      <c r="C983" s="1" t="s">
        <v>1261</v>
      </c>
      <c r="D983">
        <v>58.15</v>
      </c>
      <c r="E983">
        <v>20</v>
      </c>
    </row>
    <row r="984" spans="1:5" x14ac:dyDescent="0.25">
      <c r="A984">
        <v>13116</v>
      </c>
      <c r="B984" s="1" t="s">
        <v>2006</v>
      </c>
      <c r="C984" s="1" t="s">
        <v>1264</v>
      </c>
      <c r="D984">
        <v>97.48</v>
      </c>
      <c r="E984">
        <v>80</v>
      </c>
    </row>
    <row r="985" spans="1:5" x14ac:dyDescent="0.25">
      <c r="A985">
        <v>13117</v>
      </c>
      <c r="B985" s="1" t="s">
        <v>2007</v>
      </c>
      <c r="C985" s="1" t="s">
        <v>1264</v>
      </c>
      <c r="D985">
        <v>99.96</v>
      </c>
      <c r="E985">
        <v>80</v>
      </c>
    </row>
    <row r="986" spans="1:5" x14ac:dyDescent="0.25">
      <c r="A986">
        <v>13118</v>
      </c>
      <c r="B986" s="1" t="s">
        <v>2008</v>
      </c>
      <c r="C986" s="1" t="s">
        <v>1264</v>
      </c>
      <c r="D986">
        <v>96.37</v>
      </c>
      <c r="E986">
        <v>74</v>
      </c>
    </row>
    <row r="987" spans="1:5" x14ac:dyDescent="0.25">
      <c r="A987">
        <v>13119</v>
      </c>
      <c r="B987" s="1" t="s">
        <v>2009</v>
      </c>
      <c r="C987" s="1" t="s">
        <v>1264</v>
      </c>
      <c r="D987">
        <v>63.71</v>
      </c>
      <c r="E987">
        <v>57</v>
      </c>
    </row>
    <row r="988" spans="1:5" x14ac:dyDescent="0.25">
      <c r="A988">
        <v>13120</v>
      </c>
      <c r="B988" s="1" t="s">
        <v>2010</v>
      </c>
      <c r="C988" s="1" t="s">
        <v>1264</v>
      </c>
      <c r="D988">
        <v>14.76</v>
      </c>
      <c r="E988">
        <v>9</v>
      </c>
    </row>
    <row r="989" spans="1:5" x14ac:dyDescent="0.25">
      <c r="A989">
        <v>13121</v>
      </c>
      <c r="B989" s="1" t="s">
        <v>2011</v>
      </c>
      <c r="C989" s="1" t="s">
        <v>1264</v>
      </c>
      <c r="D989">
        <v>62</v>
      </c>
      <c r="E989">
        <v>55</v>
      </c>
    </row>
    <row r="990" spans="1:5" x14ac:dyDescent="0.25">
      <c r="A990">
        <v>13122</v>
      </c>
      <c r="B990" s="1" t="s">
        <v>2012</v>
      </c>
      <c r="C990" s="1" t="s">
        <v>1261</v>
      </c>
      <c r="D990">
        <v>82.34</v>
      </c>
      <c r="E990">
        <v>50</v>
      </c>
    </row>
    <row r="991" spans="1:5" x14ac:dyDescent="0.25">
      <c r="A991">
        <v>13123</v>
      </c>
      <c r="B991" s="1" t="s">
        <v>2013</v>
      </c>
      <c r="C991" s="1" t="s">
        <v>1264</v>
      </c>
      <c r="D991">
        <v>75.37</v>
      </c>
      <c r="E991">
        <v>61</v>
      </c>
    </row>
    <row r="992" spans="1:5" x14ac:dyDescent="0.25">
      <c r="A992">
        <v>13124</v>
      </c>
      <c r="B992" s="1" t="s">
        <v>2014</v>
      </c>
      <c r="C992" s="1" t="s">
        <v>1264</v>
      </c>
      <c r="D992">
        <v>56.56</v>
      </c>
      <c r="E992">
        <v>25</v>
      </c>
    </row>
    <row r="993" spans="1:5" x14ac:dyDescent="0.25">
      <c r="A993">
        <v>13125</v>
      </c>
      <c r="B993" s="1" t="s">
        <v>2015</v>
      </c>
      <c r="C993" s="1" t="s">
        <v>1264</v>
      </c>
      <c r="D993">
        <v>76.599999999999994</v>
      </c>
      <c r="E993">
        <v>54</v>
      </c>
    </row>
    <row r="994" spans="1:5" x14ac:dyDescent="0.25">
      <c r="A994">
        <v>13126</v>
      </c>
      <c r="B994" s="1" t="s">
        <v>2016</v>
      </c>
      <c r="C994" s="1" t="s">
        <v>1270</v>
      </c>
      <c r="D994">
        <v>58.03</v>
      </c>
      <c r="E994">
        <v>53</v>
      </c>
    </row>
    <row r="995" spans="1:5" x14ac:dyDescent="0.25">
      <c r="A995">
        <v>13127</v>
      </c>
      <c r="B995" s="1" t="s">
        <v>2017</v>
      </c>
      <c r="C995" s="1" t="s">
        <v>1264</v>
      </c>
      <c r="D995">
        <v>17.489999999999998</v>
      </c>
      <c r="E995">
        <v>15</v>
      </c>
    </row>
    <row r="996" spans="1:5" x14ac:dyDescent="0.25">
      <c r="A996">
        <v>13128</v>
      </c>
      <c r="B996" s="1" t="s">
        <v>2018</v>
      </c>
      <c r="C996" s="1" t="s">
        <v>1270</v>
      </c>
      <c r="D996">
        <v>60.95</v>
      </c>
      <c r="E996">
        <v>51</v>
      </c>
    </row>
    <row r="997" spans="1:5" x14ac:dyDescent="0.25">
      <c r="A997">
        <v>13129</v>
      </c>
      <c r="B997" s="1" t="s">
        <v>2019</v>
      </c>
      <c r="C997" s="1" t="s">
        <v>1264</v>
      </c>
      <c r="D997">
        <v>40.35</v>
      </c>
      <c r="E997">
        <v>29</v>
      </c>
    </row>
    <row r="998" spans="1:5" x14ac:dyDescent="0.25">
      <c r="A998">
        <v>13130</v>
      </c>
      <c r="B998" s="1" t="s">
        <v>2020</v>
      </c>
      <c r="C998" s="1" t="s">
        <v>1264</v>
      </c>
      <c r="D998">
        <v>97.38</v>
      </c>
      <c r="E998">
        <v>72</v>
      </c>
    </row>
    <row r="999" spans="1:5" x14ac:dyDescent="0.25">
      <c r="A999">
        <v>13131</v>
      </c>
      <c r="B999" s="1" t="s">
        <v>2021</v>
      </c>
      <c r="C999" s="1" t="s">
        <v>1264</v>
      </c>
      <c r="D999">
        <v>31.84</v>
      </c>
      <c r="E999">
        <v>25</v>
      </c>
    </row>
    <row r="1000" spans="1:5" x14ac:dyDescent="0.25">
      <c r="A1000">
        <v>13132</v>
      </c>
      <c r="B1000" s="1" t="s">
        <v>2022</v>
      </c>
      <c r="C1000" s="1" t="s">
        <v>1264</v>
      </c>
      <c r="D1000">
        <v>65.819999999999993</v>
      </c>
      <c r="E1000">
        <v>53</v>
      </c>
    </row>
    <row r="1001" spans="1:5" x14ac:dyDescent="0.25">
      <c r="A1001">
        <v>13133</v>
      </c>
      <c r="B1001" s="1" t="s">
        <v>2023</v>
      </c>
      <c r="C1001" s="1" t="s">
        <v>1270</v>
      </c>
      <c r="D1001">
        <v>88.34</v>
      </c>
      <c r="E1001">
        <v>77</v>
      </c>
    </row>
    <row r="1002" spans="1:5" x14ac:dyDescent="0.25">
      <c r="B1002" s="1"/>
      <c r="C1002" s="1"/>
      <c r="D1002" s="7">
        <f>SUBTOTAL(109,Products[Unit Price])</f>
        <v>55672.129999999983</v>
      </c>
    </row>
    <row r="1003" spans="1:5" x14ac:dyDescent="0.25">
      <c r="B1003" s="1"/>
      <c r="C1003" s="1"/>
    </row>
    <row r="1004" spans="1:5" x14ac:dyDescent="0.25">
      <c r="B1004" s="1"/>
      <c r="C1004" s="1"/>
    </row>
    <row r="1005" spans="1:5" x14ac:dyDescent="0.25">
      <c r="B1005" s="1"/>
      <c r="C1005" s="1"/>
    </row>
    <row r="1006" spans="1:5" x14ac:dyDescent="0.25">
      <c r="B1006" s="1"/>
      <c r="C1006" s="1"/>
    </row>
    <row r="1007" spans="1:5" x14ac:dyDescent="0.25">
      <c r="B1007" s="1"/>
      <c r="C1007" s="1"/>
    </row>
    <row r="1008" spans="1:5" x14ac:dyDescent="0.25">
      <c r="B1008" s="1"/>
      <c r="C1008" s="1"/>
    </row>
    <row r="1009" spans="2:3" x14ac:dyDescent="0.25">
      <c r="B1009" s="1"/>
      <c r="C1009" s="1"/>
    </row>
    <row r="1010" spans="2:3" x14ac:dyDescent="0.25">
      <c r="B1010" s="1"/>
      <c r="C1010" s="1"/>
    </row>
    <row r="1011" spans="2:3" x14ac:dyDescent="0.25">
      <c r="B1011" s="1"/>
      <c r="C1011" s="1"/>
    </row>
    <row r="1012" spans="2:3" x14ac:dyDescent="0.25">
      <c r="B1012" s="1"/>
      <c r="C1012" s="1"/>
    </row>
    <row r="1013" spans="2:3" x14ac:dyDescent="0.25">
      <c r="B1013" s="1"/>
      <c r="C1013" s="1"/>
    </row>
    <row r="1014" spans="2:3" x14ac:dyDescent="0.25">
      <c r="B1014" s="1"/>
      <c r="C1014" s="1"/>
    </row>
    <row r="1015" spans="2:3" x14ac:dyDescent="0.25">
      <c r="B1015" s="1"/>
      <c r="C1015" s="1"/>
    </row>
    <row r="1016" spans="2:3" x14ac:dyDescent="0.25">
      <c r="B1016" s="1"/>
      <c r="C1016" s="1"/>
    </row>
    <row r="1017" spans="2:3" x14ac:dyDescent="0.25">
      <c r="B1017" s="1"/>
      <c r="C1017" s="1"/>
    </row>
    <row r="1018" spans="2:3" x14ac:dyDescent="0.25">
      <c r="B1018" s="1"/>
      <c r="C1018" s="1"/>
    </row>
    <row r="1019" spans="2:3" x14ac:dyDescent="0.25">
      <c r="B1019" s="1"/>
      <c r="C1019" s="1"/>
    </row>
    <row r="1020" spans="2:3" x14ac:dyDescent="0.25">
      <c r="B1020" s="1"/>
      <c r="C1020" s="1"/>
    </row>
    <row r="1021" spans="2:3" x14ac:dyDescent="0.25">
      <c r="B1021" s="1"/>
      <c r="C1021" s="1"/>
    </row>
    <row r="1022" spans="2:3" x14ac:dyDescent="0.25">
      <c r="B1022" s="1"/>
      <c r="C1022" s="1"/>
    </row>
    <row r="1023" spans="2:3" x14ac:dyDescent="0.25">
      <c r="B1023" s="1"/>
      <c r="C1023" s="1"/>
    </row>
    <row r="1024" spans="2:3" x14ac:dyDescent="0.25">
      <c r="B1024" s="1"/>
      <c r="C1024" s="1"/>
    </row>
    <row r="1025" spans="2:3" x14ac:dyDescent="0.25">
      <c r="B1025" s="1"/>
      <c r="C1025" s="1"/>
    </row>
    <row r="1026" spans="2:3" x14ac:dyDescent="0.25">
      <c r="B1026" s="1"/>
      <c r="C1026" s="1"/>
    </row>
    <row r="1027" spans="2:3" x14ac:dyDescent="0.25">
      <c r="B1027" s="1"/>
      <c r="C1027" s="1"/>
    </row>
    <row r="1028" spans="2:3" x14ac:dyDescent="0.25">
      <c r="B1028" s="1"/>
      <c r="C1028" s="1"/>
    </row>
    <row r="1029" spans="2:3" x14ac:dyDescent="0.25">
      <c r="B1029" s="1"/>
      <c r="C1029" s="1"/>
    </row>
    <row r="1030" spans="2:3" x14ac:dyDescent="0.25">
      <c r="B1030" s="1"/>
      <c r="C1030" s="1"/>
    </row>
    <row r="1031" spans="2:3" x14ac:dyDescent="0.25">
      <c r="B1031" s="1"/>
      <c r="C1031" s="1"/>
    </row>
    <row r="1032" spans="2:3" x14ac:dyDescent="0.25">
      <c r="B1032" s="1"/>
      <c r="C1032" s="1"/>
    </row>
    <row r="1033" spans="2:3" x14ac:dyDescent="0.25">
      <c r="B1033" s="1"/>
      <c r="C1033" s="1"/>
    </row>
    <row r="1034" spans="2:3" x14ac:dyDescent="0.25">
      <c r="B1034" s="1"/>
      <c r="C1034" s="1"/>
    </row>
    <row r="1035" spans="2:3" x14ac:dyDescent="0.25">
      <c r="B1035" s="1"/>
      <c r="C1035" s="1"/>
    </row>
    <row r="1036" spans="2:3" x14ac:dyDescent="0.25">
      <c r="B1036" s="1"/>
      <c r="C1036" s="1"/>
    </row>
    <row r="1037" spans="2:3" x14ac:dyDescent="0.25">
      <c r="B1037" s="1"/>
      <c r="C1037" s="1"/>
    </row>
    <row r="1038" spans="2:3" x14ac:dyDescent="0.25">
      <c r="B1038" s="1"/>
      <c r="C1038" s="1"/>
    </row>
    <row r="1039" spans="2:3" x14ac:dyDescent="0.25">
      <c r="B1039" s="1"/>
      <c r="C1039" s="1"/>
    </row>
    <row r="1040" spans="2:3" x14ac:dyDescent="0.25">
      <c r="B1040" s="1"/>
      <c r="C1040" s="1"/>
    </row>
    <row r="1041" spans="2:3" x14ac:dyDescent="0.25">
      <c r="B1041" s="1"/>
      <c r="C1041" s="1"/>
    </row>
    <row r="1042" spans="2:3" x14ac:dyDescent="0.25">
      <c r="B1042" s="1"/>
      <c r="C1042" s="1"/>
    </row>
    <row r="1043" spans="2:3" x14ac:dyDescent="0.25">
      <c r="B1043" s="1"/>
      <c r="C1043" s="1"/>
    </row>
    <row r="1044" spans="2:3" x14ac:dyDescent="0.25">
      <c r="B1044" s="1"/>
      <c r="C1044" s="1"/>
    </row>
    <row r="1045" spans="2:3" x14ac:dyDescent="0.25">
      <c r="B1045" s="1"/>
      <c r="C1045" s="1"/>
    </row>
    <row r="1046" spans="2:3" x14ac:dyDescent="0.25">
      <c r="B1046" s="1"/>
      <c r="C1046" s="1"/>
    </row>
    <row r="1047" spans="2:3" x14ac:dyDescent="0.25">
      <c r="B1047" s="1"/>
      <c r="C1047" s="1"/>
    </row>
    <row r="1048" spans="2:3" x14ac:dyDescent="0.25">
      <c r="B1048" s="1"/>
      <c r="C1048" s="1"/>
    </row>
    <row r="1049" spans="2:3" x14ac:dyDescent="0.25">
      <c r="B1049" s="1"/>
      <c r="C1049" s="1"/>
    </row>
    <row r="1050" spans="2:3" x14ac:dyDescent="0.25">
      <c r="B1050" s="1"/>
      <c r="C1050" s="1"/>
    </row>
    <row r="1051" spans="2:3" x14ac:dyDescent="0.25">
      <c r="B1051" s="1"/>
      <c r="C1051" s="1"/>
    </row>
    <row r="1052" spans="2:3" x14ac:dyDescent="0.25">
      <c r="B1052" s="1"/>
      <c r="C1052" s="1"/>
    </row>
    <row r="1053" spans="2:3" x14ac:dyDescent="0.25">
      <c r="B1053" s="1"/>
      <c r="C1053" s="1"/>
    </row>
    <row r="1054" spans="2:3" x14ac:dyDescent="0.25">
      <c r="B1054" s="1"/>
      <c r="C1054" s="1"/>
    </row>
    <row r="1055" spans="2:3" x14ac:dyDescent="0.25">
      <c r="B1055" s="1"/>
      <c r="C1055" s="1"/>
    </row>
    <row r="1056" spans="2:3" x14ac:dyDescent="0.25">
      <c r="B1056" s="1"/>
      <c r="C1056" s="1"/>
    </row>
    <row r="1057" spans="2:3" x14ac:dyDescent="0.25">
      <c r="B1057" s="1"/>
      <c r="C1057" s="1"/>
    </row>
    <row r="1058" spans="2:3" x14ac:dyDescent="0.25">
      <c r="B1058" s="1"/>
      <c r="C1058" s="1"/>
    </row>
    <row r="1059" spans="2:3" x14ac:dyDescent="0.25">
      <c r="B1059" s="1"/>
      <c r="C1059" s="1"/>
    </row>
    <row r="1060" spans="2:3" x14ac:dyDescent="0.25">
      <c r="B1060" s="1"/>
      <c r="C1060" s="1"/>
    </row>
    <row r="1061" spans="2:3" x14ac:dyDescent="0.25">
      <c r="B1061" s="1"/>
      <c r="C1061" s="1"/>
    </row>
    <row r="1062" spans="2:3" x14ac:dyDescent="0.25">
      <c r="B1062" s="1"/>
      <c r="C1062" s="1"/>
    </row>
    <row r="1063" spans="2:3" x14ac:dyDescent="0.25">
      <c r="B1063" s="1"/>
      <c r="C1063" s="1"/>
    </row>
    <row r="1064" spans="2:3" x14ac:dyDescent="0.25">
      <c r="B1064" s="1"/>
      <c r="C1064" s="1"/>
    </row>
    <row r="1065" spans="2:3" x14ac:dyDescent="0.25">
      <c r="B1065" s="1"/>
      <c r="C1065" s="1"/>
    </row>
    <row r="1066" spans="2:3" x14ac:dyDescent="0.25">
      <c r="B1066" s="1"/>
      <c r="C1066" s="1"/>
    </row>
    <row r="1067" spans="2:3" x14ac:dyDescent="0.25">
      <c r="B1067" s="1"/>
      <c r="C1067" s="1"/>
    </row>
    <row r="1068" spans="2:3" x14ac:dyDescent="0.25">
      <c r="B1068" s="1"/>
      <c r="C1068" s="1"/>
    </row>
    <row r="1069" spans="2:3" x14ac:dyDescent="0.25">
      <c r="B1069" s="1"/>
      <c r="C1069" s="1"/>
    </row>
    <row r="1070" spans="2:3" x14ac:dyDescent="0.25">
      <c r="B1070" s="1"/>
      <c r="C1070" s="1"/>
    </row>
    <row r="1071" spans="2:3" x14ac:dyDescent="0.25">
      <c r="B1071" s="1"/>
      <c r="C1071" s="1"/>
    </row>
    <row r="1072" spans="2:3" x14ac:dyDescent="0.25">
      <c r="B1072" s="1"/>
      <c r="C1072" s="1"/>
    </row>
    <row r="1073" spans="2:3" x14ac:dyDescent="0.25">
      <c r="B1073" s="1"/>
      <c r="C1073" s="1"/>
    </row>
    <row r="1074" spans="2:3" x14ac:dyDescent="0.25">
      <c r="B1074" s="1"/>
      <c r="C1074" s="1"/>
    </row>
    <row r="1075" spans="2:3" x14ac:dyDescent="0.25">
      <c r="B1075" s="1"/>
      <c r="C1075" s="1"/>
    </row>
    <row r="1076" spans="2:3" x14ac:dyDescent="0.25">
      <c r="B1076" s="1"/>
      <c r="C1076" s="1"/>
    </row>
    <row r="1077" spans="2:3" x14ac:dyDescent="0.25">
      <c r="B1077" s="1"/>
      <c r="C1077" s="1"/>
    </row>
    <row r="1078" spans="2:3" x14ac:dyDescent="0.25">
      <c r="B1078" s="1"/>
      <c r="C1078" s="1"/>
    </row>
    <row r="1079" spans="2:3" x14ac:dyDescent="0.25">
      <c r="B1079" s="1"/>
      <c r="C1079" s="1"/>
    </row>
    <row r="1080" spans="2:3" x14ac:dyDescent="0.25">
      <c r="B1080" s="1"/>
      <c r="C1080" s="1"/>
    </row>
    <row r="1081" spans="2:3" x14ac:dyDescent="0.25">
      <c r="B1081" s="1"/>
      <c r="C1081" s="1"/>
    </row>
    <row r="1082" spans="2:3" x14ac:dyDescent="0.25">
      <c r="B1082" s="1"/>
      <c r="C1082" s="1"/>
    </row>
    <row r="1083" spans="2:3" x14ac:dyDescent="0.25">
      <c r="B1083" s="1"/>
      <c r="C1083" s="1"/>
    </row>
    <row r="1084" spans="2:3" x14ac:dyDescent="0.25">
      <c r="B1084" s="1"/>
      <c r="C1084" s="1"/>
    </row>
    <row r="1085" spans="2:3" x14ac:dyDescent="0.25">
      <c r="B1085" s="1"/>
      <c r="C1085" s="1"/>
    </row>
    <row r="1086" spans="2:3" x14ac:dyDescent="0.25">
      <c r="B1086" s="1"/>
      <c r="C1086" s="1"/>
    </row>
    <row r="1087" spans="2:3" x14ac:dyDescent="0.25">
      <c r="B1087" s="1"/>
      <c r="C1087" s="1"/>
    </row>
    <row r="1088" spans="2:3" x14ac:dyDescent="0.25">
      <c r="B1088" s="1"/>
      <c r="C1088" s="1"/>
    </row>
    <row r="1089" spans="2:3" x14ac:dyDescent="0.25">
      <c r="B1089" s="1"/>
      <c r="C1089" s="1"/>
    </row>
    <row r="1090" spans="2:3" x14ac:dyDescent="0.25">
      <c r="B1090" s="1"/>
      <c r="C1090" s="1"/>
    </row>
    <row r="1091" spans="2:3" x14ac:dyDescent="0.25">
      <c r="B1091" s="1"/>
      <c r="C1091" s="1"/>
    </row>
    <row r="1092" spans="2:3" x14ac:dyDescent="0.25">
      <c r="B1092" s="1"/>
      <c r="C1092" s="1"/>
    </row>
    <row r="1093" spans="2:3" x14ac:dyDescent="0.25">
      <c r="B1093" s="1"/>
      <c r="C1093" s="1"/>
    </row>
    <row r="1094" spans="2:3" x14ac:dyDescent="0.25">
      <c r="B1094" s="1"/>
      <c r="C1094" s="1"/>
    </row>
    <row r="1095" spans="2:3" x14ac:dyDescent="0.25">
      <c r="B1095" s="1"/>
      <c r="C1095" s="1"/>
    </row>
    <row r="1096" spans="2:3" x14ac:dyDescent="0.25">
      <c r="B1096" s="1"/>
      <c r="C1096" s="1"/>
    </row>
    <row r="1097" spans="2:3" x14ac:dyDescent="0.25">
      <c r="B1097" s="1"/>
      <c r="C1097" s="1"/>
    </row>
    <row r="1098" spans="2:3" x14ac:dyDescent="0.25">
      <c r="B1098" s="1"/>
      <c r="C1098" s="1"/>
    </row>
    <row r="1099" spans="2:3" x14ac:dyDescent="0.25">
      <c r="B1099" s="1"/>
      <c r="C1099" s="1"/>
    </row>
    <row r="1100" spans="2:3" x14ac:dyDescent="0.25">
      <c r="B1100" s="1"/>
      <c r="C1100" s="1"/>
    </row>
    <row r="1101" spans="2:3" x14ac:dyDescent="0.25">
      <c r="B1101" s="1"/>
      <c r="C1101" s="1"/>
    </row>
    <row r="1102" spans="2:3" x14ac:dyDescent="0.25">
      <c r="B1102" s="1"/>
      <c r="C1102" s="1"/>
    </row>
    <row r="1103" spans="2:3" x14ac:dyDescent="0.25">
      <c r="B1103" s="1"/>
      <c r="C1103" s="1"/>
    </row>
    <row r="1104" spans="2:3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  <row r="1147" spans="2:3" x14ac:dyDescent="0.25">
      <c r="B1147" s="1"/>
      <c r="C1147" s="1"/>
    </row>
    <row r="1148" spans="2:3" x14ac:dyDescent="0.25">
      <c r="B1148" s="1"/>
      <c r="C1148" s="1"/>
    </row>
    <row r="1149" spans="2:3" x14ac:dyDescent="0.25">
      <c r="B1149" s="1"/>
      <c r="C1149" s="1"/>
    </row>
    <row r="1150" spans="2:3" x14ac:dyDescent="0.25">
      <c r="B1150" s="1"/>
      <c r="C1150" s="1"/>
    </row>
    <row r="1151" spans="2:3" x14ac:dyDescent="0.25">
      <c r="B1151" s="1"/>
      <c r="C1151" s="1"/>
    </row>
    <row r="1152" spans="2:3" x14ac:dyDescent="0.25">
      <c r="B1152" s="1"/>
      <c r="C1152" s="1"/>
    </row>
    <row r="1153" spans="2:3" x14ac:dyDescent="0.25">
      <c r="B1153" s="1"/>
      <c r="C1153" s="1"/>
    </row>
    <row r="1154" spans="2:3" x14ac:dyDescent="0.25">
      <c r="B1154" s="1"/>
      <c r="C1154" s="1"/>
    </row>
    <row r="1155" spans="2:3" x14ac:dyDescent="0.25">
      <c r="B1155" s="1"/>
      <c r="C1155" s="1"/>
    </row>
    <row r="1156" spans="2:3" x14ac:dyDescent="0.25">
      <c r="B1156" s="1"/>
      <c r="C1156" s="1"/>
    </row>
    <row r="1157" spans="2:3" x14ac:dyDescent="0.25">
      <c r="B1157" s="1"/>
      <c r="C1157" s="1"/>
    </row>
    <row r="1158" spans="2:3" x14ac:dyDescent="0.25">
      <c r="B1158" s="1"/>
      <c r="C1158" s="1"/>
    </row>
    <row r="1159" spans="2:3" x14ac:dyDescent="0.25">
      <c r="B1159" s="1"/>
      <c r="C1159" s="1"/>
    </row>
    <row r="1160" spans="2:3" x14ac:dyDescent="0.25">
      <c r="B1160" s="1"/>
      <c r="C1160" s="1"/>
    </row>
    <row r="1161" spans="2:3" x14ac:dyDescent="0.25">
      <c r="B1161" s="1"/>
      <c r="C1161" s="1"/>
    </row>
    <row r="1162" spans="2:3" x14ac:dyDescent="0.25">
      <c r="B1162" s="1"/>
      <c r="C1162" s="1"/>
    </row>
    <row r="1163" spans="2:3" x14ac:dyDescent="0.25">
      <c r="B1163" s="1"/>
      <c r="C1163" s="1"/>
    </row>
    <row r="1164" spans="2:3" x14ac:dyDescent="0.25">
      <c r="B1164" s="1"/>
      <c r="C1164" s="1"/>
    </row>
    <row r="1165" spans="2:3" x14ac:dyDescent="0.25">
      <c r="B1165" s="1"/>
      <c r="C1165" s="1"/>
    </row>
    <row r="1166" spans="2:3" x14ac:dyDescent="0.25">
      <c r="B1166" s="1"/>
      <c r="C1166" s="1"/>
    </row>
    <row r="1167" spans="2:3" x14ac:dyDescent="0.25">
      <c r="B1167" s="1"/>
      <c r="C1167" s="1"/>
    </row>
    <row r="1168" spans="2:3" x14ac:dyDescent="0.25">
      <c r="B1168" s="1"/>
      <c r="C1168" s="1"/>
    </row>
    <row r="1169" spans="2:3" x14ac:dyDescent="0.25">
      <c r="B1169" s="1"/>
      <c r="C1169" s="1"/>
    </row>
    <row r="1170" spans="2:3" x14ac:dyDescent="0.25">
      <c r="B1170" s="1"/>
      <c r="C1170" s="1"/>
    </row>
    <row r="1171" spans="2:3" x14ac:dyDescent="0.25">
      <c r="B1171" s="1"/>
      <c r="C1171" s="1"/>
    </row>
    <row r="1172" spans="2:3" x14ac:dyDescent="0.25">
      <c r="B1172" s="1"/>
      <c r="C1172" s="1"/>
    </row>
    <row r="1173" spans="2:3" x14ac:dyDescent="0.25">
      <c r="B1173" s="1"/>
      <c r="C1173" s="1"/>
    </row>
    <row r="1174" spans="2:3" x14ac:dyDescent="0.25">
      <c r="B1174" s="1"/>
      <c r="C1174" s="1"/>
    </row>
    <row r="1175" spans="2:3" x14ac:dyDescent="0.25">
      <c r="B1175" s="1"/>
      <c r="C1175" s="1"/>
    </row>
    <row r="1176" spans="2:3" x14ac:dyDescent="0.25">
      <c r="B1176" s="1"/>
      <c r="C1176" s="1"/>
    </row>
    <row r="1177" spans="2:3" x14ac:dyDescent="0.25">
      <c r="B1177" s="1"/>
      <c r="C1177" s="1"/>
    </row>
    <row r="1178" spans="2:3" x14ac:dyDescent="0.25">
      <c r="B1178" s="1"/>
      <c r="C1178" s="1"/>
    </row>
    <row r="1179" spans="2:3" x14ac:dyDescent="0.25">
      <c r="B1179" s="1"/>
      <c r="C1179" s="1"/>
    </row>
    <row r="1180" spans="2:3" x14ac:dyDescent="0.25">
      <c r="B1180" s="1"/>
      <c r="C1180" s="1"/>
    </row>
    <row r="1181" spans="2:3" x14ac:dyDescent="0.25">
      <c r="B1181" s="1"/>
      <c r="C1181" s="1"/>
    </row>
    <row r="1182" spans="2:3" x14ac:dyDescent="0.25">
      <c r="B1182" s="1"/>
      <c r="C1182" s="1"/>
    </row>
    <row r="1183" spans="2:3" x14ac:dyDescent="0.25">
      <c r="B1183" s="1"/>
      <c r="C1183" s="1"/>
    </row>
    <row r="1184" spans="2:3" x14ac:dyDescent="0.25">
      <c r="B1184" s="1"/>
      <c r="C1184" s="1"/>
    </row>
    <row r="1185" spans="2:3" x14ac:dyDescent="0.25">
      <c r="B1185" s="1"/>
      <c r="C1185" s="1"/>
    </row>
    <row r="1186" spans="2:3" x14ac:dyDescent="0.25">
      <c r="B1186" s="1"/>
      <c r="C1186" s="1"/>
    </row>
    <row r="1187" spans="2:3" x14ac:dyDescent="0.25">
      <c r="B1187" s="1"/>
      <c r="C1187" s="1"/>
    </row>
    <row r="1188" spans="2:3" x14ac:dyDescent="0.25">
      <c r="B1188" s="1"/>
      <c r="C1188" s="1"/>
    </row>
    <row r="1189" spans="2:3" x14ac:dyDescent="0.25">
      <c r="B1189" s="1"/>
      <c r="C1189" s="1"/>
    </row>
    <row r="1190" spans="2:3" x14ac:dyDescent="0.25">
      <c r="B1190" s="1"/>
      <c r="C1190" s="1"/>
    </row>
    <row r="1191" spans="2:3" x14ac:dyDescent="0.25">
      <c r="B1191" s="1"/>
      <c r="C1191" s="1"/>
    </row>
    <row r="1192" spans="2:3" x14ac:dyDescent="0.25">
      <c r="B1192" s="1"/>
      <c r="C1192" s="1"/>
    </row>
    <row r="1193" spans="2:3" x14ac:dyDescent="0.25">
      <c r="B1193" s="1"/>
      <c r="C1193" s="1"/>
    </row>
    <row r="1194" spans="2:3" x14ac:dyDescent="0.25">
      <c r="B1194" s="1"/>
      <c r="C1194" s="1"/>
    </row>
    <row r="1195" spans="2:3" x14ac:dyDescent="0.25">
      <c r="B1195" s="1"/>
      <c r="C1195" s="1"/>
    </row>
    <row r="1196" spans="2:3" x14ac:dyDescent="0.25">
      <c r="B1196" s="1"/>
      <c r="C1196" s="1"/>
    </row>
    <row r="1197" spans="2:3" x14ac:dyDescent="0.25">
      <c r="B1197" s="1"/>
      <c r="C1197" s="1"/>
    </row>
    <row r="1198" spans="2:3" x14ac:dyDescent="0.25">
      <c r="B1198" s="1"/>
      <c r="C1198" s="1"/>
    </row>
    <row r="1199" spans="2:3" x14ac:dyDescent="0.25">
      <c r="B1199" s="1"/>
      <c r="C1199" s="1"/>
    </row>
    <row r="1200" spans="2:3" x14ac:dyDescent="0.25">
      <c r="B1200" s="1"/>
      <c r="C1200" s="1"/>
    </row>
    <row r="1201" spans="2:3" x14ac:dyDescent="0.25">
      <c r="B1201" s="1"/>
      <c r="C1201" s="1"/>
    </row>
    <row r="1202" spans="2:3" x14ac:dyDescent="0.25">
      <c r="B1202" s="1"/>
      <c r="C1202" s="1"/>
    </row>
    <row r="1203" spans="2:3" x14ac:dyDescent="0.25">
      <c r="B1203" s="1"/>
      <c r="C1203" s="1"/>
    </row>
    <row r="1204" spans="2:3" x14ac:dyDescent="0.25">
      <c r="B1204" s="1"/>
      <c r="C1204" s="1"/>
    </row>
    <row r="1205" spans="2:3" x14ac:dyDescent="0.25">
      <c r="B1205" s="1"/>
      <c r="C1205" s="1"/>
    </row>
    <row r="1206" spans="2:3" x14ac:dyDescent="0.25">
      <c r="B1206" s="1"/>
      <c r="C1206" s="1"/>
    </row>
    <row r="1207" spans="2:3" x14ac:dyDescent="0.25">
      <c r="B1207" s="1"/>
      <c r="C1207" s="1"/>
    </row>
    <row r="1208" spans="2:3" x14ac:dyDescent="0.25">
      <c r="B1208" s="1"/>
      <c r="C1208" s="1"/>
    </row>
    <row r="1209" spans="2:3" x14ac:dyDescent="0.25">
      <c r="B1209" s="1"/>
      <c r="C1209" s="1"/>
    </row>
    <row r="1210" spans="2:3" x14ac:dyDescent="0.25">
      <c r="B1210" s="1"/>
      <c r="C1210" s="1"/>
    </row>
    <row r="1211" spans="2:3" x14ac:dyDescent="0.25">
      <c r="B1211" s="1"/>
      <c r="C1211" s="1"/>
    </row>
    <row r="1212" spans="2:3" x14ac:dyDescent="0.25">
      <c r="B1212" s="1"/>
      <c r="C1212" s="1"/>
    </row>
    <row r="1213" spans="2:3" x14ac:dyDescent="0.25">
      <c r="B1213" s="1"/>
      <c r="C1213" s="1"/>
    </row>
    <row r="1214" spans="2:3" x14ac:dyDescent="0.25">
      <c r="B1214" s="1"/>
      <c r="C1214" s="1"/>
    </row>
    <row r="1215" spans="2:3" x14ac:dyDescent="0.25">
      <c r="B1215" s="1"/>
      <c r="C1215" s="1"/>
    </row>
    <row r="1216" spans="2:3" x14ac:dyDescent="0.25">
      <c r="B1216" s="1"/>
      <c r="C1216" s="1"/>
    </row>
    <row r="1217" spans="2:3" x14ac:dyDescent="0.25">
      <c r="B1217" s="1"/>
      <c r="C1217" s="1"/>
    </row>
    <row r="1218" spans="2:3" x14ac:dyDescent="0.25">
      <c r="B1218" s="1"/>
      <c r="C1218" s="1"/>
    </row>
    <row r="1219" spans="2:3" x14ac:dyDescent="0.25">
      <c r="B1219" s="1"/>
      <c r="C1219" s="1"/>
    </row>
    <row r="1220" spans="2:3" x14ac:dyDescent="0.25">
      <c r="B1220" s="1"/>
      <c r="C1220" s="1"/>
    </row>
    <row r="1221" spans="2:3" x14ac:dyDescent="0.25">
      <c r="B1221" s="1"/>
      <c r="C1221" s="1"/>
    </row>
    <row r="1222" spans="2:3" x14ac:dyDescent="0.25">
      <c r="B1222" s="1"/>
      <c r="C1222" s="1"/>
    </row>
    <row r="1223" spans="2:3" x14ac:dyDescent="0.25">
      <c r="B1223" s="1"/>
      <c r="C1223" s="1"/>
    </row>
    <row r="1224" spans="2:3" x14ac:dyDescent="0.25">
      <c r="B1224" s="1"/>
      <c r="C1224" s="1"/>
    </row>
    <row r="1225" spans="2:3" x14ac:dyDescent="0.25">
      <c r="B1225" s="1"/>
      <c r="C1225" s="1"/>
    </row>
    <row r="1226" spans="2:3" x14ac:dyDescent="0.25">
      <c r="B1226" s="1"/>
      <c r="C1226" s="1"/>
    </row>
    <row r="1227" spans="2:3" x14ac:dyDescent="0.25">
      <c r="B1227" s="1"/>
      <c r="C1227" s="1"/>
    </row>
    <row r="1228" spans="2:3" x14ac:dyDescent="0.25">
      <c r="B1228" s="1"/>
      <c r="C1228" s="1"/>
    </row>
    <row r="1229" spans="2:3" x14ac:dyDescent="0.25">
      <c r="B1229" s="1"/>
      <c r="C1229" s="1"/>
    </row>
    <row r="1230" spans="2:3" x14ac:dyDescent="0.25">
      <c r="B1230" s="1"/>
      <c r="C1230" s="1"/>
    </row>
    <row r="1231" spans="2:3" x14ac:dyDescent="0.25">
      <c r="B1231" s="1"/>
      <c r="C1231" s="1"/>
    </row>
    <row r="1232" spans="2:3" x14ac:dyDescent="0.25">
      <c r="B1232" s="1"/>
      <c r="C1232" s="1"/>
    </row>
    <row r="1233" spans="2:3" x14ac:dyDescent="0.25">
      <c r="B1233" s="1"/>
      <c r="C1233" s="1"/>
    </row>
    <row r="1234" spans="2:3" x14ac:dyDescent="0.25">
      <c r="B1234" s="1"/>
      <c r="C1234" s="1"/>
    </row>
    <row r="1235" spans="2:3" x14ac:dyDescent="0.25">
      <c r="B1235" s="1"/>
      <c r="C1235" s="1"/>
    </row>
    <row r="1236" spans="2:3" x14ac:dyDescent="0.25">
      <c r="B1236" s="1"/>
      <c r="C1236" s="1"/>
    </row>
    <row r="1237" spans="2:3" x14ac:dyDescent="0.25">
      <c r="B1237" s="1"/>
      <c r="C1237" s="1"/>
    </row>
    <row r="1238" spans="2:3" x14ac:dyDescent="0.25">
      <c r="B1238" s="1"/>
      <c r="C1238" s="1"/>
    </row>
    <row r="1239" spans="2:3" x14ac:dyDescent="0.25">
      <c r="B1239" s="1"/>
      <c r="C1239" s="1"/>
    </row>
    <row r="1240" spans="2:3" x14ac:dyDescent="0.25">
      <c r="B1240" s="1"/>
      <c r="C1240" s="1"/>
    </row>
    <row r="1241" spans="2:3" x14ac:dyDescent="0.25">
      <c r="B1241" s="1"/>
      <c r="C1241" s="1"/>
    </row>
    <row r="1242" spans="2:3" x14ac:dyDescent="0.25">
      <c r="B1242" s="1"/>
      <c r="C1242" s="1"/>
    </row>
    <row r="1243" spans="2:3" x14ac:dyDescent="0.25">
      <c r="B1243" s="1"/>
      <c r="C1243" s="1"/>
    </row>
    <row r="1244" spans="2:3" x14ac:dyDescent="0.25">
      <c r="B1244" s="1"/>
      <c r="C1244" s="1"/>
    </row>
    <row r="1245" spans="2:3" x14ac:dyDescent="0.25">
      <c r="B1245" s="1"/>
      <c r="C1245" s="1"/>
    </row>
    <row r="1246" spans="2:3" x14ac:dyDescent="0.25">
      <c r="B1246" s="1"/>
      <c r="C1246" s="1"/>
    </row>
    <row r="1247" spans="2:3" x14ac:dyDescent="0.25">
      <c r="B1247" s="1"/>
      <c r="C1247" s="1"/>
    </row>
    <row r="1248" spans="2:3" x14ac:dyDescent="0.25">
      <c r="B1248" s="1"/>
      <c r="C1248" s="1"/>
    </row>
    <row r="1249" spans="2:3" x14ac:dyDescent="0.25">
      <c r="B1249" s="1"/>
      <c r="C1249" s="1"/>
    </row>
    <row r="1250" spans="2:3" x14ac:dyDescent="0.25">
      <c r="B1250" s="1"/>
      <c r="C1250" s="1"/>
    </row>
    <row r="1251" spans="2:3" x14ac:dyDescent="0.25">
      <c r="B1251" s="1"/>
      <c r="C1251" s="1"/>
    </row>
    <row r="1252" spans="2:3" x14ac:dyDescent="0.25">
      <c r="B1252" s="1"/>
      <c r="C1252" s="1"/>
    </row>
    <row r="1253" spans="2:3" x14ac:dyDescent="0.25">
      <c r="B1253" s="1"/>
      <c r="C1253" s="1"/>
    </row>
    <row r="1254" spans="2:3" x14ac:dyDescent="0.25">
      <c r="B1254" s="1"/>
      <c r="C1254" s="1"/>
    </row>
    <row r="1255" spans="2:3" x14ac:dyDescent="0.25">
      <c r="B1255" s="1"/>
      <c r="C1255" s="1"/>
    </row>
    <row r="1256" spans="2:3" x14ac:dyDescent="0.25">
      <c r="B1256" s="1"/>
      <c r="C1256" s="1"/>
    </row>
    <row r="1257" spans="2:3" x14ac:dyDescent="0.25">
      <c r="B1257" s="1"/>
      <c r="C1257" s="1"/>
    </row>
    <row r="1258" spans="2:3" x14ac:dyDescent="0.25">
      <c r="B1258" s="1"/>
      <c r="C1258" s="1"/>
    </row>
    <row r="1259" spans="2:3" x14ac:dyDescent="0.25">
      <c r="B1259" s="1"/>
      <c r="C1259" s="1"/>
    </row>
    <row r="1260" spans="2:3" x14ac:dyDescent="0.25">
      <c r="B1260" s="1"/>
      <c r="C1260" s="1"/>
    </row>
    <row r="1261" spans="2:3" x14ac:dyDescent="0.25">
      <c r="B1261" s="1"/>
      <c r="C1261" s="1"/>
    </row>
    <row r="1262" spans="2:3" x14ac:dyDescent="0.25">
      <c r="B1262" s="1"/>
      <c r="C1262" s="1"/>
    </row>
    <row r="1263" spans="2:3" x14ac:dyDescent="0.25">
      <c r="B1263" s="1"/>
      <c r="C1263" s="1"/>
    </row>
    <row r="1264" spans="2:3" x14ac:dyDescent="0.25">
      <c r="B1264" s="1"/>
      <c r="C1264" s="1"/>
    </row>
    <row r="1265" spans="2:3" x14ac:dyDescent="0.25">
      <c r="B1265" s="1"/>
      <c r="C1265" s="1"/>
    </row>
    <row r="1266" spans="2:3" x14ac:dyDescent="0.25">
      <c r="B1266" s="1"/>
      <c r="C1266" s="1"/>
    </row>
    <row r="1267" spans="2:3" x14ac:dyDescent="0.25">
      <c r="B1267" s="1"/>
      <c r="C1267" s="1"/>
    </row>
    <row r="1268" spans="2:3" x14ac:dyDescent="0.25">
      <c r="B1268" s="1"/>
      <c r="C1268" s="1"/>
    </row>
    <row r="1269" spans="2:3" x14ac:dyDescent="0.25">
      <c r="B1269" s="1"/>
      <c r="C1269" s="1"/>
    </row>
    <row r="1270" spans="2:3" x14ac:dyDescent="0.25">
      <c r="B1270" s="1"/>
      <c r="C1270" s="1"/>
    </row>
    <row r="1271" spans="2:3" x14ac:dyDescent="0.25">
      <c r="B1271" s="1"/>
      <c r="C1271" s="1"/>
    </row>
    <row r="1272" spans="2:3" x14ac:dyDescent="0.25">
      <c r="B1272" s="1"/>
      <c r="C1272" s="1"/>
    </row>
    <row r="1273" spans="2:3" x14ac:dyDescent="0.25">
      <c r="B1273" s="1"/>
      <c r="C1273" s="1"/>
    </row>
    <row r="1274" spans="2:3" x14ac:dyDescent="0.25">
      <c r="B1274" s="1"/>
      <c r="C1274" s="1"/>
    </row>
    <row r="1275" spans="2:3" x14ac:dyDescent="0.25">
      <c r="B1275" s="1"/>
      <c r="C1275" s="1"/>
    </row>
    <row r="1276" spans="2:3" x14ac:dyDescent="0.25">
      <c r="B1276" s="1"/>
      <c r="C1276" s="1"/>
    </row>
    <row r="1277" spans="2:3" x14ac:dyDescent="0.25">
      <c r="B1277" s="1"/>
      <c r="C1277" s="1"/>
    </row>
    <row r="1278" spans="2:3" x14ac:dyDescent="0.25">
      <c r="B1278" s="1"/>
      <c r="C1278" s="1"/>
    </row>
    <row r="1279" spans="2:3" x14ac:dyDescent="0.25">
      <c r="B1279" s="1"/>
      <c r="C1279" s="1"/>
    </row>
    <row r="1280" spans="2:3" x14ac:dyDescent="0.25">
      <c r="B1280" s="1"/>
      <c r="C1280" s="1"/>
    </row>
    <row r="1281" spans="2:3" x14ac:dyDescent="0.25">
      <c r="B1281" s="1"/>
      <c r="C1281" s="1"/>
    </row>
    <row r="1282" spans="2:3" x14ac:dyDescent="0.25">
      <c r="B1282" s="1"/>
      <c r="C1282" s="1"/>
    </row>
    <row r="1283" spans="2:3" x14ac:dyDescent="0.25">
      <c r="B1283" s="1"/>
      <c r="C1283" s="1"/>
    </row>
    <row r="1284" spans="2:3" x14ac:dyDescent="0.25">
      <c r="B1284" s="1"/>
      <c r="C1284" s="1"/>
    </row>
    <row r="1285" spans="2:3" x14ac:dyDescent="0.25">
      <c r="B1285" s="1"/>
      <c r="C1285" s="1"/>
    </row>
    <row r="1286" spans="2:3" x14ac:dyDescent="0.25">
      <c r="B1286" s="1"/>
      <c r="C1286" s="1"/>
    </row>
    <row r="1287" spans="2:3" x14ac:dyDescent="0.25">
      <c r="B1287" s="1"/>
      <c r="C1287" s="1"/>
    </row>
    <row r="1288" spans="2:3" x14ac:dyDescent="0.25">
      <c r="B1288" s="1"/>
      <c r="C1288" s="1"/>
    </row>
    <row r="1289" spans="2:3" x14ac:dyDescent="0.25">
      <c r="B1289" s="1"/>
      <c r="C1289" s="1"/>
    </row>
    <row r="1290" spans="2:3" x14ac:dyDescent="0.25">
      <c r="B1290" s="1"/>
      <c r="C1290" s="1"/>
    </row>
    <row r="1291" spans="2:3" x14ac:dyDescent="0.25">
      <c r="B1291" s="1"/>
      <c r="C1291" s="1"/>
    </row>
    <row r="1292" spans="2:3" x14ac:dyDescent="0.25">
      <c r="B1292" s="1"/>
      <c r="C1292" s="1"/>
    </row>
    <row r="1293" spans="2:3" x14ac:dyDescent="0.25">
      <c r="B1293" s="1"/>
      <c r="C1293" s="1"/>
    </row>
    <row r="1294" spans="2:3" x14ac:dyDescent="0.25">
      <c r="B1294" s="1"/>
      <c r="C1294" s="1"/>
    </row>
    <row r="1295" spans="2:3" x14ac:dyDescent="0.25">
      <c r="B1295" s="1"/>
      <c r="C1295" s="1"/>
    </row>
    <row r="1296" spans="2:3" x14ac:dyDescent="0.25">
      <c r="B1296" s="1"/>
      <c r="C1296" s="1"/>
    </row>
    <row r="1297" spans="2:3" x14ac:dyDescent="0.25">
      <c r="B1297" s="1"/>
      <c r="C1297" s="1"/>
    </row>
    <row r="1298" spans="2:3" x14ac:dyDescent="0.25">
      <c r="B1298" s="1"/>
      <c r="C1298" s="1"/>
    </row>
    <row r="1299" spans="2:3" x14ac:dyDescent="0.25">
      <c r="B1299" s="1"/>
      <c r="C1299" s="1"/>
    </row>
    <row r="1300" spans="2:3" x14ac:dyDescent="0.25">
      <c r="B1300" s="1"/>
      <c r="C1300" s="1"/>
    </row>
    <row r="1301" spans="2:3" x14ac:dyDescent="0.25">
      <c r="B1301" s="1"/>
      <c r="C1301" s="1"/>
    </row>
    <row r="1302" spans="2:3" x14ac:dyDescent="0.25">
      <c r="B1302" s="1"/>
      <c r="C1302" s="1"/>
    </row>
    <row r="1303" spans="2:3" x14ac:dyDescent="0.25">
      <c r="B1303" s="1"/>
      <c r="C1303" s="1"/>
    </row>
    <row r="1304" spans="2:3" x14ac:dyDescent="0.25">
      <c r="B1304" s="1"/>
      <c r="C1304" s="1"/>
    </row>
    <row r="1305" spans="2:3" x14ac:dyDescent="0.25">
      <c r="B1305" s="1"/>
      <c r="C1305" s="1"/>
    </row>
    <row r="1306" spans="2:3" x14ac:dyDescent="0.25">
      <c r="B1306" s="1"/>
      <c r="C1306" s="1"/>
    </row>
    <row r="1307" spans="2:3" x14ac:dyDescent="0.25">
      <c r="B1307" s="1"/>
      <c r="C1307" s="1"/>
    </row>
    <row r="1308" spans="2:3" x14ac:dyDescent="0.25">
      <c r="B1308" s="1"/>
      <c r="C1308" s="1"/>
    </row>
    <row r="1309" spans="2:3" x14ac:dyDescent="0.25">
      <c r="B1309" s="1"/>
      <c r="C1309" s="1"/>
    </row>
    <row r="1310" spans="2:3" x14ac:dyDescent="0.25">
      <c r="B1310" s="1"/>
      <c r="C1310" s="1"/>
    </row>
    <row r="1311" spans="2:3" x14ac:dyDescent="0.25">
      <c r="B1311" s="1"/>
      <c r="C1311" s="1"/>
    </row>
    <row r="1312" spans="2:3" x14ac:dyDescent="0.25">
      <c r="B1312" s="1"/>
      <c r="C1312" s="1"/>
    </row>
    <row r="1313" spans="2:3" x14ac:dyDescent="0.25">
      <c r="B1313" s="1"/>
      <c r="C1313" s="1"/>
    </row>
    <row r="1314" spans="2:3" x14ac:dyDescent="0.25">
      <c r="B1314" s="1"/>
      <c r="C1314" s="1"/>
    </row>
    <row r="1315" spans="2:3" x14ac:dyDescent="0.25">
      <c r="B1315" s="1"/>
      <c r="C1315" s="1"/>
    </row>
    <row r="1316" spans="2:3" x14ac:dyDescent="0.25">
      <c r="B1316" s="1"/>
      <c r="C1316" s="1"/>
    </row>
    <row r="1317" spans="2:3" x14ac:dyDescent="0.25">
      <c r="B1317" s="1"/>
      <c r="C1317" s="1"/>
    </row>
    <row r="1318" spans="2:3" x14ac:dyDescent="0.25">
      <c r="B1318" s="1"/>
      <c r="C1318" s="1"/>
    </row>
    <row r="1319" spans="2:3" x14ac:dyDescent="0.25">
      <c r="B1319" s="1"/>
      <c r="C1319" s="1"/>
    </row>
    <row r="1320" spans="2:3" x14ac:dyDescent="0.25">
      <c r="B1320" s="1"/>
      <c r="C1320" s="1"/>
    </row>
    <row r="1321" spans="2:3" x14ac:dyDescent="0.25">
      <c r="B1321" s="1"/>
      <c r="C1321" s="1"/>
    </row>
    <row r="1322" spans="2:3" x14ac:dyDescent="0.25">
      <c r="B1322" s="1"/>
      <c r="C1322" s="1"/>
    </row>
    <row r="1323" spans="2:3" x14ac:dyDescent="0.25">
      <c r="B1323" s="1"/>
      <c r="C1323" s="1"/>
    </row>
    <row r="1324" spans="2:3" x14ac:dyDescent="0.25">
      <c r="B1324" s="1"/>
      <c r="C1324" s="1"/>
    </row>
    <row r="1325" spans="2:3" x14ac:dyDescent="0.25">
      <c r="B1325" s="1"/>
      <c r="C1325" s="1"/>
    </row>
    <row r="1326" spans="2:3" x14ac:dyDescent="0.25">
      <c r="B1326" s="1"/>
      <c r="C1326" s="1"/>
    </row>
    <row r="1327" spans="2:3" x14ac:dyDescent="0.25">
      <c r="B1327" s="1"/>
      <c r="C1327" s="1"/>
    </row>
    <row r="1328" spans="2:3" x14ac:dyDescent="0.25">
      <c r="B1328" s="1"/>
      <c r="C1328" s="1"/>
    </row>
    <row r="1329" spans="2:3" x14ac:dyDescent="0.25">
      <c r="B1329" s="1"/>
      <c r="C1329" s="1"/>
    </row>
    <row r="1330" spans="2:3" x14ac:dyDescent="0.25">
      <c r="B1330" s="1"/>
      <c r="C1330" s="1"/>
    </row>
    <row r="1331" spans="2:3" x14ac:dyDescent="0.25">
      <c r="B1331" s="1"/>
      <c r="C1331" s="1"/>
    </row>
    <row r="1332" spans="2:3" x14ac:dyDescent="0.25">
      <c r="B1332" s="1"/>
      <c r="C1332" s="1"/>
    </row>
    <row r="1333" spans="2:3" x14ac:dyDescent="0.25">
      <c r="B1333" s="1"/>
      <c r="C1333" s="1"/>
    </row>
    <row r="1334" spans="2:3" x14ac:dyDescent="0.25">
      <c r="B1334" s="1"/>
      <c r="C1334" s="1"/>
    </row>
    <row r="1335" spans="2:3" x14ac:dyDescent="0.25">
      <c r="B1335" s="1"/>
      <c r="C1335" s="1"/>
    </row>
    <row r="1336" spans="2:3" x14ac:dyDescent="0.25">
      <c r="B1336" s="1"/>
      <c r="C1336" s="1"/>
    </row>
    <row r="1337" spans="2:3" x14ac:dyDescent="0.25">
      <c r="B1337" s="1"/>
      <c r="C1337" s="1"/>
    </row>
    <row r="1338" spans="2:3" x14ac:dyDescent="0.25">
      <c r="B1338" s="1"/>
      <c r="C1338" s="1"/>
    </row>
    <row r="1339" spans="2:3" x14ac:dyDescent="0.25">
      <c r="B1339" s="1"/>
      <c r="C1339" s="1"/>
    </row>
    <row r="1340" spans="2:3" x14ac:dyDescent="0.25">
      <c r="B1340" s="1"/>
      <c r="C1340" s="1"/>
    </row>
    <row r="1341" spans="2:3" x14ac:dyDescent="0.25">
      <c r="B1341" s="1"/>
      <c r="C1341" s="1"/>
    </row>
    <row r="1342" spans="2:3" x14ac:dyDescent="0.25">
      <c r="B1342" s="1"/>
      <c r="C1342" s="1"/>
    </row>
    <row r="1343" spans="2:3" x14ac:dyDescent="0.25">
      <c r="B1343" s="1"/>
      <c r="C1343" s="1"/>
    </row>
    <row r="1344" spans="2:3" x14ac:dyDescent="0.25">
      <c r="B1344" s="1"/>
      <c r="C1344" s="1"/>
    </row>
    <row r="1345" spans="2:3" x14ac:dyDescent="0.25">
      <c r="B1345" s="1"/>
      <c r="C1345" s="1"/>
    </row>
    <row r="1346" spans="2:3" x14ac:dyDescent="0.25">
      <c r="B1346" s="1"/>
      <c r="C1346" s="1"/>
    </row>
    <row r="1347" spans="2:3" x14ac:dyDescent="0.25">
      <c r="B1347" s="1"/>
      <c r="C1347" s="1"/>
    </row>
    <row r="1348" spans="2:3" x14ac:dyDescent="0.25">
      <c r="B1348" s="1"/>
      <c r="C1348" s="1"/>
    </row>
    <row r="1349" spans="2:3" x14ac:dyDescent="0.25">
      <c r="B1349" s="1"/>
      <c r="C1349" s="1"/>
    </row>
    <row r="1350" spans="2:3" x14ac:dyDescent="0.25">
      <c r="B1350" s="1"/>
      <c r="C1350" s="1"/>
    </row>
    <row r="1351" spans="2:3" x14ac:dyDescent="0.25">
      <c r="B1351" s="1"/>
      <c r="C1351" s="1"/>
    </row>
    <row r="1352" spans="2:3" x14ac:dyDescent="0.25">
      <c r="B1352" s="1"/>
      <c r="C1352" s="1"/>
    </row>
    <row r="1353" spans="2:3" x14ac:dyDescent="0.25">
      <c r="B1353" s="1"/>
      <c r="C1353" s="1"/>
    </row>
    <row r="1354" spans="2:3" x14ac:dyDescent="0.25">
      <c r="B1354" s="1"/>
      <c r="C1354" s="1"/>
    </row>
    <row r="1355" spans="2:3" x14ac:dyDescent="0.25">
      <c r="B1355" s="1"/>
      <c r="C1355" s="1"/>
    </row>
    <row r="1356" spans="2:3" x14ac:dyDescent="0.25">
      <c r="B1356" s="1"/>
      <c r="C1356" s="1"/>
    </row>
    <row r="1357" spans="2:3" x14ac:dyDescent="0.25">
      <c r="B1357" s="1"/>
      <c r="C1357" s="1"/>
    </row>
    <row r="1358" spans="2:3" x14ac:dyDescent="0.25">
      <c r="B1358" s="1"/>
      <c r="C1358" s="1"/>
    </row>
    <row r="1359" spans="2:3" x14ac:dyDescent="0.25">
      <c r="B1359" s="1"/>
      <c r="C1359" s="1"/>
    </row>
    <row r="1360" spans="2:3" x14ac:dyDescent="0.25">
      <c r="B1360" s="1"/>
      <c r="C1360" s="1"/>
    </row>
    <row r="1361" spans="2:3" x14ac:dyDescent="0.25">
      <c r="B1361" s="1"/>
      <c r="C1361" s="1"/>
    </row>
    <row r="1362" spans="2:3" x14ac:dyDescent="0.25">
      <c r="B1362" s="1"/>
      <c r="C1362" s="1"/>
    </row>
    <row r="1363" spans="2:3" x14ac:dyDescent="0.25">
      <c r="B1363" s="1"/>
      <c r="C1363" s="1"/>
    </row>
    <row r="1364" spans="2:3" x14ac:dyDescent="0.25">
      <c r="B1364" s="1"/>
      <c r="C1364" s="1"/>
    </row>
    <row r="1365" spans="2:3" x14ac:dyDescent="0.25">
      <c r="B1365" s="1"/>
      <c r="C1365" s="1"/>
    </row>
    <row r="1366" spans="2:3" x14ac:dyDescent="0.25">
      <c r="B1366" s="1"/>
      <c r="C1366" s="1"/>
    </row>
    <row r="1367" spans="2:3" x14ac:dyDescent="0.25">
      <c r="B1367" s="1"/>
      <c r="C1367" s="1"/>
    </row>
    <row r="1368" spans="2:3" x14ac:dyDescent="0.25">
      <c r="B1368" s="1"/>
      <c r="C1368" s="1"/>
    </row>
    <row r="1369" spans="2:3" x14ac:dyDescent="0.25">
      <c r="B1369" s="1"/>
      <c r="C1369" s="1"/>
    </row>
    <row r="1370" spans="2:3" x14ac:dyDescent="0.25">
      <c r="B1370" s="1"/>
      <c r="C1370" s="1"/>
    </row>
    <row r="1371" spans="2:3" x14ac:dyDescent="0.25">
      <c r="B1371" s="1"/>
      <c r="C1371" s="1"/>
    </row>
    <row r="1372" spans="2:3" x14ac:dyDescent="0.25">
      <c r="B1372" s="1"/>
      <c r="C1372" s="1"/>
    </row>
    <row r="1373" spans="2:3" x14ac:dyDescent="0.25">
      <c r="B1373" s="1"/>
      <c r="C1373" s="1"/>
    </row>
    <row r="1374" spans="2:3" x14ac:dyDescent="0.25">
      <c r="B1374" s="1"/>
      <c r="C1374" s="1"/>
    </row>
    <row r="1375" spans="2:3" x14ac:dyDescent="0.25">
      <c r="B1375" s="1"/>
      <c r="C1375" s="1"/>
    </row>
    <row r="1376" spans="2:3" x14ac:dyDescent="0.25">
      <c r="B1376" s="1"/>
      <c r="C1376" s="1"/>
    </row>
    <row r="1377" spans="2:3" x14ac:dyDescent="0.25">
      <c r="B1377" s="1"/>
      <c r="C1377" s="1"/>
    </row>
    <row r="1378" spans="2:3" x14ac:dyDescent="0.25">
      <c r="B1378" s="1"/>
      <c r="C1378" s="1"/>
    </row>
    <row r="1379" spans="2:3" x14ac:dyDescent="0.25">
      <c r="B1379" s="1"/>
      <c r="C1379" s="1"/>
    </row>
    <row r="1380" spans="2:3" x14ac:dyDescent="0.25">
      <c r="B1380" s="1"/>
      <c r="C1380" s="1"/>
    </row>
    <row r="1381" spans="2:3" x14ac:dyDescent="0.25">
      <c r="B1381" s="1"/>
      <c r="C1381" s="1"/>
    </row>
    <row r="1382" spans="2:3" x14ac:dyDescent="0.25">
      <c r="B1382" s="1"/>
      <c r="C1382" s="1"/>
    </row>
    <row r="1383" spans="2:3" x14ac:dyDescent="0.25">
      <c r="B1383" s="1"/>
      <c r="C1383" s="1"/>
    </row>
    <row r="1384" spans="2:3" x14ac:dyDescent="0.25">
      <c r="B1384" s="1"/>
      <c r="C1384" s="1"/>
    </row>
    <row r="1385" spans="2:3" x14ac:dyDescent="0.25">
      <c r="B1385" s="1"/>
      <c r="C1385" s="1"/>
    </row>
    <row r="1386" spans="2:3" x14ac:dyDescent="0.25">
      <c r="B1386" s="1"/>
      <c r="C1386" s="1"/>
    </row>
    <row r="1387" spans="2:3" x14ac:dyDescent="0.25">
      <c r="B1387" s="1"/>
      <c r="C1387" s="1"/>
    </row>
    <row r="1388" spans="2:3" x14ac:dyDescent="0.25">
      <c r="B1388" s="1"/>
      <c r="C1388" s="1"/>
    </row>
    <row r="1389" spans="2:3" x14ac:dyDescent="0.25">
      <c r="B1389" s="1"/>
      <c r="C1389" s="1"/>
    </row>
    <row r="1390" spans="2:3" x14ac:dyDescent="0.25">
      <c r="B1390" s="1"/>
      <c r="C1390" s="1"/>
    </row>
    <row r="1391" spans="2:3" x14ac:dyDescent="0.25">
      <c r="B1391" s="1"/>
      <c r="C1391" s="1"/>
    </row>
    <row r="1392" spans="2:3" x14ac:dyDescent="0.25">
      <c r="B1392" s="1"/>
      <c r="C1392" s="1"/>
    </row>
    <row r="1393" spans="2:3" x14ac:dyDescent="0.25">
      <c r="B1393" s="1"/>
      <c r="C1393" s="1"/>
    </row>
    <row r="1394" spans="2:3" x14ac:dyDescent="0.25">
      <c r="B1394" s="1"/>
      <c r="C1394" s="1"/>
    </row>
    <row r="1395" spans="2:3" x14ac:dyDescent="0.25">
      <c r="B1395" s="1"/>
      <c r="C1395" s="1"/>
    </row>
    <row r="1396" spans="2:3" x14ac:dyDescent="0.25">
      <c r="B1396" s="1"/>
      <c r="C1396" s="1"/>
    </row>
    <row r="1397" spans="2:3" x14ac:dyDescent="0.25">
      <c r="B1397" s="1"/>
      <c r="C1397" s="1"/>
    </row>
    <row r="1398" spans="2:3" x14ac:dyDescent="0.25">
      <c r="B1398" s="1"/>
      <c r="C1398" s="1"/>
    </row>
    <row r="1399" spans="2:3" x14ac:dyDescent="0.25">
      <c r="B1399" s="1"/>
      <c r="C1399" s="1"/>
    </row>
    <row r="1400" spans="2:3" x14ac:dyDescent="0.25">
      <c r="B1400" s="1"/>
      <c r="C1400" s="1"/>
    </row>
    <row r="1401" spans="2:3" x14ac:dyDescent="0.25">
      <c r="B1401" s="1"/>
      <c r="C1401" s="1"/>
    </row>
    <row r="1402" spans="2:3" x14ac:dyDescent="0.25">
      <c r="B1402" s="1"/>
      <c r="C1402" s="1"/>
    </row>
    <row r="1403" spans="2:3" x14ac:dyDescent="0.25">
      <c r="B1403" s="1"/>
      <c r="C1403" s="1"/>
    </row>
    <row r="1404" spans="2:3" x14ac:dyDescent="0.25">
      <c r="B1404" s="1"/>
      <c r="C1404" s="1"/>
    </row>
    <row r="1405" spans="2:3" x14ac:dyDescent="0.25">
      <c r="B1405" s="1"/>
      <c r="C1405" s="1"/>
    </row>
    <row r="1406" spans="2:3" x14ac:dyDescent="0.25">
      <c r="B1406" s="1"/>
      <c r="C1406" s="1"/>
    </row>
    <row r="1407" spans="2:3" x14ac:dyDescent="0.25">
      <c r="B1407" s="1"/>
      <c r="C1407" s="1"/>
    </row>
    <row r="1408" spans="2:3" x14ac:dyDescent="0.25">
      <c r="B1408" s="1"/>
      <c r="C1408" s="1"/>
    </row>
    <row r="1409" spans="2:3" x14ac:dyDescent="0.25">
      <c r="B1409" s="1"/>
      <c r="C1409" s="1"/>
    </row>
    <row r="1410" spans="2:3" x14ac:dyDescent="0.25">
      <c r="B1410" s="1"/>
      <c r="C1410" s="1"/>
    </row>
    <row r="1411" spans="2:3" x14ac:dyDescent="0.25">
      <c r="B1411" s="1"/>
      <c r="C1411" s="1"/>
    </row>
    <row r="1412" spans="2:3" x14ac:dyDescent="0.25">
      <c r="B1412" s="1"/>
      <c r="C1412" s="1"/>
    </row>
    <row r="1413" spans="2:3" x14ac:dyDescent="0.25">
      <c r="B1413" s="1"/>
      <c r="C1413" s="1"/>
    </row>
    <row r="1414" spans="2:3" x14ac:dyDescent="0.25">
      <c r="B1414" s="1"/>
      <c r="C1414" s="1"/>
    </row>
    <row r="1415" spans="2:3" x14ac:dyDescent="0.25">
      <c r="B1415" s="1"/>
      <c r="C1415" s="1"/>
    </row>
    <row r="1416" spans="2:3" x14ac:dyDescent="0.25">
      <c r="B1416" s="1"/>
      <c r="C1416" s="1"/>
    </row>
    <row r="1417" spans="2:3" x14ac:dyDescent="0.25">
      <c r="B1417" s="1"/>
      <c r="C1417" s="1"/>
    </row>
    <row r="1418" spans="2:3" x14ac:dyDescent="0.25">
      <c r="B1418" s="1"/>
      <c r="C1418" s="1"/>
    </row>
    <row r="1419" spans="2:3" x14ac:dyDescent="0.25">
      <c r="B1419" s="1"/>
      <c r="C1419" s="1"/>
    </row>
    <row r="1420" spans="2:3" x14ac:dyDescent="0.25">
      <c r="B1420" s="1"/>
      <c r="C1420" s="1"/>
    </row>
    <row r="1421" spans="2:3" x14ac:dyDescent="0.25">
      <c r="B1421" s="1"/>
      <c r="C1421" s="1"/>
    </row>
    <row r="1422" spans="2:3" x14ac:dyDescent="0.25">
      <c r="B1422" s="1"/>
      <c r="C1422" s="1"/>
    </row>
    <row r="1423" spans="2:3" x14ac:dyDescent="0.25">
      <c r="B1423" s="1"/>
      <c r="C1423" s="1"/>
    </row>
    <row r="1424" spans="2:3" x14ac:dyDescent="0.25">
      <c r="B1424" s="1"/>
      <c r="C1424" s="1"/>
    </row>
    <row r="1425" spans="2:3" x14ac:dyDescent="0.25">
      <c r="B1425" s="1"/>
      <c r="C1425" s="1"/>
    </row>
    <row r="1426" spans="2:3" x14ac:dyDescent="0.25">
      <c r="B1426" s="1"/>
      <c r="C1426" s="1"/>
    </row>
    <row r="1427" spans="2:3" x14ac:dyDescent="0.25">
      <c r="B1427" s="1"/>
      <c r="C1427" s="1"/>
    </row>
    <row r="1428" spans="2:3" x14ac:dyDescent="0.25">
      <c r="B1428" s="1"/>
      <c r="C1428" s="1"/>
    </row>
    <row r="1429" spans="2:3" x14ac:dyDescent="0.25">
      <c r="B1429" s="1"/>
      <c r="C1429" s="1"/>
    </row>
    <row r="1430" spans="2:3" x14ac:dyDescent="0.25">
      <c r="B1430" s="1"/>
      <c r="C1430" s="1"/>
    </row>
    <row r="1431" spans="2:3" x14ac:dyDescent="0.25">
      <c r="B1431" s="1"/>
      <c r="C1431" s="1"/>
    </row>
    <row r="1432" spans="2:3" x14ac:dyDescent="0.25">
      <c r="B1432" s="1"/>
      <c r="C1432" s="1"/>
    </row>
    <row r="1433" spans="2:3" x14ac:dyDescent="0.25">
      <c r="B1433" s="1"/>
      <c r="C1433" s="1"/>
    </row>
    <row r="1434" spans="2:3" x14ac:dyDescent="0.25">
      <c r="B1434" s="1"/>
      <c r="C1434" s="1"/>
    </row>
    <row r="1435" spans="2:3" x14ac:dyDescent="0.25">
      <c r="B1435" s="1"/>
      <c r="C1435" s="1"/>
    </row>
    <row r="1436" spans="2:3" x14ac:dyDescent="0.25">
      <c r="B1436" s="1"/>
      <c r="C1436" s="1"/>
    </row>
    <row r="1437" spans="2:3" x14ac:dyDescent="0.25">
      <c r="B1437" s="1"/>
      <c r="C1437" s="1"/>
    </row>
    <row r="1438" spans="2:3" x14ac:dyDescent="0.25">
      <c r="B1438" s="1"/>
      <c r="C1438" s="1"/>
    </row>
    <row r="1439" spans="2:3" x14ac:dyDescent="0.25">
      <c r="B1439" s="1"/>
      <c r="C1439" s="1"/>
    </row>
    <row r="1440" spans="2:3" x14ac:dyDescent="0.25">
      <c r="B1440" s="1"/>
      <c r="C1440" s="1"/>
    </row>
    <row r="1441" spans="2:3" x14ac:dyDescent="0.25">
      <c r="B1441" s="1"/>
      <c r="C1441" s="1"/>
    </row>
    <row r="1442" spans="2:3" x14ac:dyDescent="0.25">
      <c r="B1442" s="1"/>
      <c r="C1442" s="1"/>
    </row>
    <row r="1443" spans="2:3" x14ac:dyDescent="0.25">
      <c r="B1443" s="1"/>
      <c r="C1443" s="1"/>
    </row>
    <row r="1444" spans="2:3" x14ac:dyDescent="0.25">
      <c r="B1444" s="1"/>
      <c r="C1444" s="1"/>
    </row>
    <row r="1445" spans="2:3" x14ac:dyDescent="0.25">
      <c r="B1445" s="1"/>
      <c r="C1445" s="1"/>
    </row>
    <row r="1446" spans="2:3" x14ac:dyDescent="0.25">
      <c r="B1446" s="1"/>
      <c r="C1446" s="1"/>
    </row>
    <row r="1447" spans="2:3" x14ac:dyDescent="0.25">
      <c r="B1447" s="1"/>
      <c r="C1447" s="1"/>
    </row>
    <row r="1448" spans="2:3" x14ac:dyDescent="0.25">
      <c r="B1448" s="1"/>
      <c r="C1448" s="1"/>
    </row>
    <row r="1449" spans="2:3" x14ac:dyDescent="0.25">
      <c r="B1449" s="1"/>
      <c r="C1449" s="1"/>
    </row>
    <row r="1450" spans="2:3" x14ac:dyDescent="0.25">
      <c r="B1450" s="1"/>
      <c r="C1450" s="1"/>
    </row>
    <row r="1451" spans="2:3" x14ac:dyDescent="0.25">
      <c r="B1451" s="1"/>
      <c r="C1451" s="1"/>
    </row>
    <row r="1452" spans="2:3" x14ac:dyDescent="0.25">
      <c r="B1452" s="1"/>
      <c r="C1452" s="1"/>
    </row>
    <row r="1453" spans="2:3" x14ac:dyDescent="0.25">
      <c r="B1453" s="1"/>
      <c r="C1453" s="1"/>
    </row>
    <row r="1454" spans="2:3" x14ac:dyDescent="0.25">
      <c r="B1454" s="1"/>
      <c r="C1454" s="1"/>
    </row>
    <row r="1455" spans="2:3" x14ac:dyDescent="0.25">
      <c r="B1455" s="1"/>
      <c r="C1455" s="1"/>
    </row>
    <row r="1456" spans="2:3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  <row r="1487" spans="2:3" x14ac:dyDescent="0.25">
      <c r="B1487" s="1"/>
      <c r="C1487" s="1"/>
    </row>
    <row r="1488" spans="2:3" x14ac:dyDescent="0.25">
      <c r="B1488" s="1"/>
      <c r="C1488" s="1"/>
    </row>
    <row r="1489" spans="2:3" x14ac:dyDescent="0.25">
      <c r="B1489" s="1"/>
      <c r="C1489" s="1"/>
    </row>
    <row r="1490" spans="2:3" x14ac:dyDescent="0.25">
      <c r="B1490" s="1"/>
      <c r="C1490" s="1"/>
    </row>
    <row r="1491" spans="2:3" x14ac:dyDescent="0.25">
      <c r="B1491" s="1"/>
      <c r="C1491" s="1"/>
    </row>
    <row r="1492" spans="2:3" x14ac:dyDescent="0.25">
      <c r="B1492" s="1"/>
      <c r="C1492" s="1"/>
    </row>
    <row r="1493" spans="2:3" x14ac:dyDescent="0.25">
      <c r="B1493" s="1"/>
      <c r="C1493" s="1"/>
    </row>
    <row r="1494" spans="2:3" x14ac:dyDescent="0.25">
      <c r="B1494" s="1"/>
      <c r="C1494" s="1"/>
    </row>
    <row r="1495" spans="2:3" x14ac:dyDescent="0.25">
      <c r="B1495" s="1"/>
      <c r="C1495" s="1"/>
    </row>
    <row r="1496" spans="2:3" x14ac:dyDescent="0.25">
      <c r="B1496" s="1"/>
      <c r="C1496" s="1"/>
    </row>
    <row r="1497" spans="2:3" x14ac:dyDescent="0.25">
      <c r="B1497" s="1"/>
      <c r="C1497" s="1"/>
    </row>
    <row r="1498" spans="2:3" x14ac:dyDescent="0.25">
      <c r="B1498" s="1"/>
      <c r="C1498" s="1"/>
    </row>
    <row r="1499" spans="2:3" x14ac:dyDescent="0.25">
      <c r="B1499" s="1"/>
      <c r="C1499" s="1"/>
    </row>
    <row r="1500" spans="2:3" x14ac:dyDescent="0.25">
      <c r="B1500" s="1"/>
      <c r="C1500" s="1"/>
    </row>
    <row r="1501" spans="2:3" x14ac:dyDescent="0.25">
      <c r="B1501" s="1"/>
      <c r="C1501" s="1"/>
    </row>
    <row r="1502" spans="2:3" x14ac:dyDescent="0.25">
      <c r="B1502" s="1"/>
      <c r="C1502" s="1"/>
    </row>
    <row r="1503" spans="2:3" x14ac:dyDescent="0.25">
      <c r="B1503" s="1"/>
      <c r="C1503" s="1"/>
    </row>
    <row r="1504" spans="2:3" x14ac:dyDescent="0.25">
      <c r="B1504" s="1"/>
      <c r="C1504" s="1"/>
    </row>
    <row r="1505" spans="2:3" x14ac:dyDescent="0.25">
      <c r="B1505" s="1"/>
      <c r="C1505" s="1"/>
    </row>
    <row r="1506" spans="2:3" x14ac:dyDescent="0.25">
      <c r="B1506" s="1"/>
      <c r="C1506" s="1"/>
    </row>
    <row r="1507" spans="2:3" x14ac:dyDescent="0.25">
      <c r="B1507" s="1"/>
      <c r="C1507" s="1"/>
    </row>
    <row r="1508" spans="2:3" x14ac:dyDescent="0.25">
      <c r="B1508" s="1"/>
      <c r="C1508" s="1"/>
    </row>
    <row r="1509" spans="2:3" x14ac:dyDescent="0.25">
      <c r="B1509" s="1"/>
      <c r="C1509" s="1"/>
    </row>
    <row r="1510" spans="2:3" x14ac:dyDescent="0.25">
      <c r="B1510" s="1"/>
      <c r="C1510" s="1"/>
    </row>
    <row r="1511" spans="2:3" x14ac:dyDescent="0.25">
      <c r="B1511" s="1"/>
      <c r="C1511" s="1"/>
    </row>
    <row r="1512" spans="2:3" x14ac:dyDescent="0.25">
      <c r="B1512" s="1"/>
      <c r="C1512" s="1"/>
    </row>
    <row r="1513" spans="2:3" x14ac:dyDescent="0.25">
      <c r="B1513" s="1"/>
      <c r="C1513" s="1"/>
    </row>
    <row r="1514" spans="2:3" x14ac:dyDescent="0.25">
      <c r="B1514" s="1"/>
      <c r="C1514" s="1"/>
    </row>
    <row r="1515" spans="2:3" x14ac:dyDescent="0.25">
      <c r="B1515" s="1"/>
      <c r="C1515" s="1"/>
    </row>
    <row r="1516" spans="2:3" x14ac:dyDescent="0.25">
      <c r="B1516" s="1"/>
      <c r="C1516" s="1"/>
    </row>
    <row r="1517" spans="2:3" x14ac:dyDescent="0.25">
      <c r="B1517" s="1"/>
      <c r="C1517" s="1"/>
    </row>
    <row r="1518" spans="2:3" x14ac:dyDescent="0.25">
      <c r="B1518" s="1"/>
      <c r="C1518" s="1"/>
    </row>
    <row r="1519" spans="2:3" x14ac:dyDescent="0.25">
      <c r="B1519" s="1"/>
      <c r="C1519" s="1"/>
    </row>
    <row r="1520" spans="2:3" x14ac:dyDescent="0.25">
      <c r="B1520" s="1"/>
      <c r="C1520" s="1"/>
    </row>
    <row r="1521" spans="2:3" x14ac:dyDescent="0.25">
      <c r="B1521" s="1"/>
      <c r="C1521" s="1"/>
    </row>
    <row r="1522" spans="2:3" x14ac:dyDescent="0.25">
      <c r="B1522" s="1"/>
      <c r="C1522" s="1"/>
    </row>
    <row r="1523" spans="2:3" x14ac:dyDescent="0.25">
      <c r="B1523" s="1"/>
      <c r="C1523" s="1"/>
    </row>
    <row r="1524" spans="2:3" x14ac:dyDescent="0.25">
      <c r="B1524" s="1"/>
      <c r="C1524" s="1"/>
    </row>
    <row r="1525" spans="2:3" x14ac:dyDescent="0.25">
      <c r="B1525" s="1"/>
      <c r="C1525" s="1"/>
    </row>
    <row r="1526" spans="2:3" x14ac:dyDescent="0.25">
      <c r="B1526" s="1"/>
      <c r="C1526" s="1"/>
    </row>
    <row r="1527" spans="2:3" x14ac:dyDescent="0.25">
      <c r="B1527" s="1"/>
      <c r="C1527" s="1"/>
    </row>
    <row r="1528" spans="2:3" x14ac:dyDescent="0.25">
      <c r="B1528" s="1"/>
      <c r="C1528" s="1"/>
    </row>
    <row r="1529" spans="2:3" x14ac:dyDescent="0.25">
      <c r="B1529" s="1"/>
      <c r="C1529" s="1"/>
    </row>
    <row r="1530" spans="2:3" x14ac:dyDescent="0.25">
      <c r="B1530" s="1"/>
      <c r="C1530" s="1"/>
    </row>
    <row r="1531" spans="2:3" x14ac:dyDescent="0.25">
      <c r="B1531" s="1"/>
      <c r="C1531" s="1"/>
    </row>
    <row r="1532" spans="2:3" x14ac:dyDescent="0.25">
      <c r="B1532" s="1"/>
      <c r="C1532" s="1"/>
    </row>
    <row r="1533" spans="2:3" x14ac:dyDescent="0.25">
      <c r="B1533" s="1"/>
      <c r="C1533" s="1"/>
    </row>
    <row r="1534" spans="2:3" x14ac:dyDescent="0.25">
      <c r="B1534" s="1"/>
      <c r="C1534" s="1"/>
    </row>
    <row r="1535" spans="2:3" x14ac:dyDescent="0.25">
      <c r="B1535" s="1"/>
      <c r="C1535" s="1"/>
    </row>
    <row r="1536" spans="2:3" x14ac:dyDescent="0.25">
      <c r="B1536" s="1"/>
      <c r="C1536" s="1"/>
    </row>
    <row r="1537" spans="2:3" x14ac:dyDescent="0.25">
      <c r="B1537" s="1"/>
      <c r="C1537" s="1"/>
    </row>
    <row r="1538" spans="2:3" x14ac:dyDescent="0.25">
      <c r="B1538" s="1"/>
      <c r="C1538" s="1"/>
    </row>
    <row r="1539" spans="2:3" x14ac:dyDescent="0.25">
      <c r="B1539" s="1"/>
      <c r="C1539" s="1"/>
    </row>
    <row r="1540" spans="2:3" x14ac:dyDescent="0.25">
      <c r="B1540" s="1"/>
      <c r="C1540" s="1"/>
    </row>
    <row r="1541" spans="2:3" x14ac:dyDescent="0.25">
      <c r="B1541" s="1"/>
      <c r="C1541" s="1"/>
    </row>
    <row r="1542" spans="2:3" x14ac:dyDescent="0.25">
      <c r="B1542" s="1"/>
      <c r="C1542" s="1"/>
    </row>
    <row r="1543" spans="2:3" x14ac:dyDescent="0.25">
      <c r="B1543" s="1"/>
      <c r="C1543" s="1"/>
    </row>
    <row r="1544" spans="2:3" x14ac:dyDescent="0.25">
      <c r="B1544" s="1"/>
      <c r="C1544" s="1"/>
    </row>
    <row r="1545" spans="2:3" x14ac:dyDescent="0.25">
      <c r="B1545" s="1"/>
      <c r="C1545" s="1"/>
    </row>
    <row r="1546" spans="2:3" x14ac:dyDescent="0.25">
      <c r="B1546" s="1"/>
      <c r="C1546" s="1"/>
    </row>
    <row r="1547" spans="2:3" x14ac:dyDescent="0.25">
      <c r="B1547" s="1"/>
      <c r="C1547" s="1"/>
    </row>
    <row r="1548" spans="2:3" x14ac:dyDescent="0.25">
      <c r="B1548" s="1"/>
      <c r="C1548" s="1"/>
    </row>
    <row r="1549" spans="2:3" x14ac:dyDescent="0.25">
      <c r="B1549" s="1"/>
      <c r="C1549" s="1"/>
    </row>
    <row r="1550" spans="2:3" x14ac:dyDescent="0.25">
      <c r="B1550" s="1"/>
      <c r="C1550" s="1"/>
    </row>
    <row r="1551" spans="2:3" x14ac:dyDescent="0.25">
      <c r="B1551" s="1"/>
      <c r="C1551" s="1"/>
    </row>
    <row r="1552" spans="2:3" x14ac:dyDescent="0.25">
      <c r="B1552" s="1"/>
      <c r="C1552" s="1"/>
    </row>
    <row r="1553" spans="2:3" x14ac:dyDescent="0.25">
      <c r="B1553" s="1"/>
      <c r="C1553" s="1"/>
    </row>
    <row r="1554" spans="2:3" x14ac:dyDescent="0.25">
      <c r="B1554" s="1"/>
      <c r="C1554" s="1"/>
    </row>
    <row r="1555" spans="2:3" x14ac:dyDescent="0.25">
      <c r="B1555" s="1"/>
      <c r="C1555" s="1"/>
    </row>
    <row r="1556" spans="2:3" x14ac:dyDescent="0.25">
      <c r="B1556" s="1"/>
      <c r="C1556" s="1"/>
    </row>
    <row r="1557" spans="2:3" x14ac:dyDescent="0.25">
      <c r="B1557" s="1"/>
      <c r="C1557" s="1"/>
    </row>
    <row r="1558" spans="2:3" x14ac:dyDescent="0.25">
      <c r="B1558" s="1"/>
      <c r="C1558" s="1"/>
    </row>
    <row r="1559" spans="2:3" x14ac:dyDescent="0.25">
      <c r="B1559" s="1"/>
      <c r="C1559" s="1"/>
    </row>
    <row r="1560" spans="2:3" x14ac:dyDescent="0.25">
      <c r="B1560" s="1"/>
      <c r="C1560" s="1"/>
    </row>
    <row r="1561" spans="2:3" x14ac:dyDescent="0.25">
      <c r="B1561" s="1"/>
      <c r="C1561" s="1"/>
    </row>
    <row r="1562" spans="2:3" x14ac:dyDescent="0.25">
      <c r="B1562" s="1"/>
      <c r="C1562" s="1"/>
    </row>
    <row r="1563" spans="2:3" x14ac:dyDescent="0.25">
      <c r="B1563" s="1"/>
      <c r="C1563" s="1"/>
    </row>
    <row r="1564" spans="2:3" x14ac:dyDescent="0.25">
      <c r="B1564" s="1"/>
      <c r="C1564" s="1"/>
    </row>
    <row r="1565" spans="2:3" x14ac:dyDescent="0.25">
      <c r="B1565" s="1"/>
      <c r="C1565" s="1"/>
    </row>
    <row r="1566" spans="2:3" x14ac:dyDescent="0.25">
      <c r="B1566" s="1"/>
      <c r="C1566" s="1"/>
    </row>
    <row r="1567" spans="2:3" x14ac:dyDescent="0.25">
      <c r="B1567" s="1"/>
      <c r="C1567" s="1"/>
    </row>
    <row r="1568" spans="2:3" x14ac:dyDescent="0.25">
      <c r="B1568" s="1"/>
      <c r="C1568" s="1"/>
    </row>
    <row r="1569" spans="2:3" x14ac:dyDescent="0.25">
      <c r="B1569" s="1"/>
      <c r="C1569" s="1"/>
    </row>
    <row r="1570" spans="2:3" x14ac:dyDescent="0.25">
      <c r="B1570" s="1"/>
      <c r="C1570" s="1"/>
    </row>
    <row r="1571" spans="2:3" x14ac:dyDescent="0.25">
      <c r="B1571" s="1"/>
      <c r="C1571" s="1"/>
    </row>
    <row r="1572" spans="2:3" x14ac:dyDescent="0.25">
      <c r="B1572" s="1"/>
      <c r="C1572" s="1"/>
    </row>
    <row r="1573" spans="2:3" x14ac:dyDescent="0.25">
      <c r="B1573" s="1"/>
      <c r="C1573" s="1"/>
    </row>
    <row r="1574" spans="2:3" x14ac:dyDescent="0.25">
      <c r="B1574" s="1"/>
      <c r="C1574" s="1"/>
    </row>
    <row r="1575" spans="2:3" x14ac:dyDescent="0.25">
      <c r="B1575" s="1"/>
      <c r="C1575" s="1"/>
    </row>
    <row r="1576" spans="2:3" x14ac:dyDescent="0.25">
      <c r="B1576" s="1"/>
      <c r="C1576" s="1"/>
    </row>
    <row r="1577" spans="2:3" x14ac:dyDescent="0.25">
      <c r="B1577" s="1"/>
      <c r="C1577" s="1"/>
    </row>
    <row r="1578" spans="2:3" x14ac:dyDescent="0.25">
      <c r="B1578" s="1"/>
      <c r="C1578" s="1"/>
    </row>
    <row r="1579" spans="2:3" x14ac:dyDescent="0.25">
      <c r="B1579" s="1"/>
      <c r="C1579" s="1"/>
    </row>
    <row r="1580" spans="2:3" x14ac:dyDescent="0.25">
      <c r="B1580" s="1"/>
      <c r="C1580" s="1"/>
    </row>
    <row r="1581" spans="2:3" x14ac:dyDescent="0.25">
      <c r="B1581" s="1"/>
      <c r="C1581" s="1"/>
    </row>
    <row r="1582" spans="2:3" x14ac:dyDescent="0.25">
      <c r="B1582" s="1"/>
      <c r="C1582" s="1"/>
    </row>
    <row r="1583" spans="2:3" x14ac:dyDescent="0.25">
      <c r="B1583" s="1"/>
      <c r="C1583" s="1"/>
    </row>
    <row r="1584" spans="2:3" x14ac:dyDescent="0.25">
      <c r="B1584" s="1"/>
      <c r="C1584" s="1"/>
    </row>
    <row r="1585" spans="2:3" x14ac:dyDescent="0.25">
      <c r="B1585" s="1"/>
      <c r="C1585" s="1"/>
    </row>
    <row r="1586" spans="2:3" x14ac:dyDescent="0.25">
      <c r="B1586" s="1"/>
      <c r="C1586" s="1"/>
    </row>
    <row r="1587" spans="2:3" x14ac:dyDescent="0.25">
      <c r="B1587" s="1"/>
      <c r="C1587" s="1"/>
    </row>
    <row r="1588" spans="2:3" x14ac:dyDescent="0.25">
      <c r="B1588" s="1"/>
      <c r="C1588" s="1"/>
    </row>
    <row r="1589" spans="2:3" x14ac:dyDescent="0.25">
      <c r="B1589" s="1"/>
      <c r="C1589" s="1"/>
    </row>
    <row r="1590" spans="2:3" x14ac:dyDescent="0.25">
      <c r="B1590" s="1"/>
      <c r="C1590" s="1"/>
    </row>
    <row r="1591" spans="2:3" x14ac:dyDescent="0.25">
      <c r="B1591" s="1"/>
      <c r="C1591" s="1"/>
    </row>
    <row r="1592" spans="2:3" x14ac:dyDescent="0.25">
      <c r="B1592" s="1"/>
      <c r="C1592" s="1"/>
    </row>
    <row r="1593" spans="2:3" x14ac:dyDescent="0.25">
      <c r="B1593" s="1"/>
      <c r="C1593" s="1"/>
    </row>
    <row r="1594" spans="2:3" x14ac:dyDescent="0.25">
      <c r="B1594" s="1"/>
      <c r="C1594" s="1"/>
    </row>
    <row r="1595" spans="2:3" x14ac:dyDescent="0.25">
      <c r="B1595" s="1"/>
      <c r="C1595" s="1"/>
    </row>
    <row r="1596" spans="2:3" x14ac:dyDescent="0.25">
      <c r="B1596" s="1"/>
      <c r="C1596" s="1"/>
    </row>
    <row r="1597" spans="2:3" x14ac:dyDescent="0.25">
      <c r="B1597" s="1"/>
      <c r="C1597" s="1"/>
    </row>
    <row r="1598" spans="2:3" x14ac:dyDescent="0.25">
      <c r="B1598" s="1"/>
      <c r="C1598" s="1"/>
    </row>
    <row r="1599" spans="2:3" x14ac:dyDescent="0.25">
      <c r="B1599" s="1"/>
      <c r="C1599" s="1"/>
    </row>
    <row r="1600" spans="2:3" x14ac:dyDescent="0.25">
      <c r="B1600" s="1"/>
      <c r="C1600" s="1"/>
    </row>
    <row r="1601" spans="2:3" x14ac:dyDescent="0.25">
      <c r="B1601" s="1"/>
      <c r="C1601" s="1"/>
    </row>
    <row r="1602" spans="2:3" x14ac:dyDescent="0.25">
      <c r="B1602" s="1"/>
      <c r="C1602" s="1"/>
    </row>
    <row r="1603" spans="2:3" x14ac:dyDescent="0.25">
      <c r="B1603" s="1"/>
      <c r="C1603" s="1"/>
    </row>
    <row r="1604" spans="2:3" x14ac:dyDescent="0.25">
      <c r="B1604" s="1"/>
      <c r="C1604" s="1"/>
    </row>
    <row r="1605" spans="2:3" x14ac:dyDescent="0.25">
      <c r="B1605" s="1"/>
      <c r="C1605" s="1"/>
    </row>
    <row r="1606" spans="2:3" x14ac:dyDescent="0.25">
      <c r="B1606" s="1"/>
      <c r="C1606" s="1"/>
    </row>
    <row r="1607" spans="2:3" x14ac:dyDescent="0.25">
      <c r="B1607" s="1"/>
      <c r="C1607" s="1"/>
    </row>
    <row r="1608" spans="2:3" x14ac:dyDescent="0.25">
      <c r="B1608" s="1"/>
      <c r="C1608" s="1"/>
    </row>
    <row r="1609" spans="2:3" x14ac:dyDescent="0.25">
      <c r="B1609" s="1"/>
      <c r="C1609" s="1"/>
    </row>
    <row r="1610" spans="2:3" x14ac:dyDescent="0.25">
      <c r="B1610" s="1"/>
      <c r="C1610" s="1"/>
    </row>
    <row r="1611" spans="2:3" x14ac:dyDescent="0.25">
      <c r="B1611" s="1"/>
      <c r="C1611" s="1"/>
    </row>
    <row r="1612" spans="2:3" x14ac:dyDescent="0.25">
      <c r="B1612" s="1"/>
      <c r="C1612" s="1"/>
    </row>
    <row r="1613" spans="2:3" x14ac:dyDescent="0.25">
      <c r="B1613" s="1"/>
      <c r="C1613" s="1"/>
    </row>
    <row r="1614" spans="2:3" x14ac:dyDescent="0.25">
      <c r="B1614" s="1"/>
      <c r="C1614" s="1"/>
    </row>
    <row r="1615" spans="2:3" x14ac:dyDescent="0.25">
      <c r="B1615" s="1"/>
      <c r="C1615" s="1"/>
    </row>
    <row r="1616" spans="2:3" x14ac:dyDescent="0.25">
      <c r="B1616" s="1"/>
      <c r="C1616" s="1"/>
    </row>
    <row r="1617" spans="2:3" x14ac:dyDescent="0.25">
      <c r="B1617" s="1"/>
      <c r="C1617" s="1"/>
    </row>
    <row r="1618" spans="2:3" x14ac:dyDescent="0.25">
      <c r="B1618" s="1"/>
      <c r="C1618" s="1"/>
    </row>
    <row r="1619" spans="2:3" x14ac:dyDescent="0.25">
      <c r="B1619" s="1"/>
      <c r="C1619" s="1"/>
    </row>
    <row r="1620" spans="2:3" x14ac:dyDescent="0.25">
      <c r="B1620" s="1"/>
      <c r="C1620" s="1"/>
    </row>
    <row r="1621" spans="2:3" x14ac:dyDescent="0.25">
      <c r="B1621" s="1"/>
      <c r="C1621" s="1"/>
    </row>
    <row r="1622" spans="2:3" x14ac:dyDescent="0.25">
      <c r="B1622" s="1"/>
      <c r="C1622" s="1"/>
    </row>
    <row r="1623" spans="2:3" x14ac:dyDescent="0.25">
      <c r="B1623" s="1"/>
      <c r="C1623" s="1"/>
    </row>
    <row r="1624" spans="2:3" x14ac:dyDescent="0.25">
      <c r="B1624" s="1"/>
      <c r="C1624" s="1"/>
    </row>
    <row r="1625" spans="2:3" x14ac:dyDescent="0.25">
      <c r="B1625" s="1"/>
      <c r="C1625" s="1"/>
    </row>
    <row r="1626" spans="2:3" x14ac:dyDescent="0.25">
      <c r="B1626" s="1"/>
      <c r="C1626" s="1"/>
    </row>
    <row r="1627" spans="2:3" x14ac:dyDescent="0.25">
      <c r="B1627" s="1"/>
      <c r="C1627" s="1"/>
    </row>
    <row r="1628" spans="2:3" x14ac:dyDescent="0.25">
      <c r="B1628" s="1"/>
      <c r="C1628" s="1"/>
    </row>
    <row r="1629" spans="2:3" x14ac:dyDescent="0.25">
      <c r="B1629" s="1"/>
      <c r="C1629" s="1"/>
    </row>
    <row r="1630" spans="2:3" x14ac:dyDescent="0.25">
      <c r="B1630" s="1"/>
      <c r="C1630" s="1"/>
    </row>
    <row r="1631" spans="2:3" x14ac:dyDescent="0.25">
      <c r="B1631" s="1"/>
      <c r="C1631" s="1"/>
    </row>
    <row r="1632" spans="2:3" x14ac:dyDescent="0.25">
      <c r="B1632" s="1"/>
      <c r="C1632" s="1"/>
    </row>
    <row r="1633" spans="2:3" x14ac:dyDescent="0.25">
      <c r="B1633" s="1"/>
      <c r="C1633" s="1"/>
    </row>
    <row r="1634" spans="2:3" x14ac:dyDescent="0.25">
      <c r="B1634" s="1"/>
      <c r="C1634" s="1"/>
    </row>
    <row r="1635" spans="2:3" x14ac:dyDescent="0.25">
      <c r="B1635" s="1"/>
      <c r="C1635" s="1"/>
    </row>
    <row r="1636" spans="2:3" x14ac:dyDescent="0.25">
      <c r="B1636" s="1"/>
      <c r="C1636" s="1"/>
    </row>
    <row r="1637" spans="2:3" x14ac:dyDescent="0.25">
      <c r="B1637" s="1"/>
      <c r="C1637" s="1"/>
    </row>
    <row r="1638" spans="2:3" x14ac:dyDescent="0.25">
      <c r="B1638" s="1"/>
      <c r="C1638" s="1"/>
    </row>
    <row r="1639" spans="2:3" x14ac:dyDescent="0.25">
      <c r="B1639" s="1"/>
      <c r="C1639" s="1"/>
    </row>
    <row r="1640" spans="2:3" x14ac:dyDescent="0.25">
      <c r="B1640" s="1"/>
      <c r="C1640" s="1"/>
    </row>
    <row r="1641" spans="2:3" x14ac:dyDescent="0.25">
      <c r="B1641" s="1"/>
      <c r="C1641" s="1"/>
    </row>
    <row r="1642" spans="2:3" x14ac:dyDescent="0.25">
      <c r="B1642" s="1"/>
      <c r="C1642" s="1"/>
    </row>
    <row r="1643" spans="2:3" x14ac:dyDescent="0.25">
      <c r="B1643" s="1"/>
      <c r="C1643" s="1"/>
    </row>
    <row r="1644" spans="2:3" x14ac:dyDescent="0.25">
      <c r="B1644" s="1"/>
      <c r="C1644" s="1"/>
    </row>
    <row r="1645" spans="2:3" x14ac:dyDescent="0.25">
      <c r="B1645" s="1"/>
      <c r="C1645" s="1"/>
    </row>
    <row r="1646" spans="2:3" x14ac:dyDescent="0.25">
      <c r="B1646" s="1"/>
      <c r="C1646" s="1"/>
    </row>
    <row r="1647" spans="2:3" x14ac:dyDescent="0.25">
      <c r="B1647" s="1"/>
      <c r="C1647" s="1"/>
    </row>
    <row r="1648" spans="2:3" x14ac:dyDescent="0.25">
      <c r="B1648" s="1"/>
      <c r="C1648" s="1"/>
    </row>
    <row r="1649" spans="2:3" x14ac:dyDescent="0.25">
      <c r="B1649" s="1"/>
      <c r="C1649" s="1"/>
    </row>
    <row r="1650" spans="2:3" x14ac:dyDescent="0.25">
      <c r="B1650" s="1"/>
      <c r="C1650" s="1"/>
    </row>
    <row r="1651" spans="2:3" x14ac:dyDescent="0.25">
      <c r="B1651" s="1"/>
      <c r="C1651" s="1"/>
    </row>
    <row r="1652" spans="2:3" x14ac:dyDescent="0.25">
      <c r="B1652" s="1"/>
      <c r="C1652" s="1"/>
    </row>
    <row r="1653" spans="2:3" x14ac:dyDescent="0.25">
      <c r="B1653" s="1"/>
      <c r="C1653" s="1"/>
    </row>
    <row r="1654" spans="2:3" x14ac:dyDescent="0.25">
      <c r="B1654" s="1"/>
      <c r="C1654" s="1"/>
    </row>
    <row r="1655" spans="2:3" x14ac:dyDescent="0.25">
      <c r="B1655" s="1"/>
      <c r="C1655" s="1"/>
    </row>
    <row r="1656" spans="2:3" x14ac:dyDescent="0.25">
      <c r="B1656" s="1"/>
      <c r="C1656" s="1"/>
    </row>
    <row r="1657" spans="2:3" x14ac:dyDescent="0.25">
      <c r="B1657" s="1"/>
      <c r="C1657" s="1"/>
    </row>
    <row r="1658" spans="2:3" x14ac:dyDescent="0.25">
      <c r="B1658" s="1"/>
      <c r="C1658" s="1"/>
    </row>
    <row r="1659" spans="2:3" x14ac:dyDescent="0.25">
      <c r="B1659" s="1"/>
      <c r="C1659" s="1"/>
    </row>
    <row r="1660" spans="2:3" x14ac:dyDescent="0.25">
      <c r="B1660" s="1"/>
      <c r="C1660" s="1"/>
    </row>
    <row r="1661" spans="2:3" x14ac:dyDescent="0.25">
      <c r="B1661" s="1"/>
      <c r="C1661" s="1"/>
    </row>
    <row r="1662" spans="2:3" x14ac:dyDescent="0.25">
      <c r="B1662" s="1"/>
      <c r="C1662" s="1"/>
    </row>
    <row r="1663" spans="2:3" x14ac:dyDescent="0.25">
      <c r="B1663" s="1"/>
      <c r="C1663" s="1"/>
    </row>
    <row r="1664" spans="2:3" x14ac:dyDescent="0.25">
      <c r="B1664" s="1"/>
      <c r="C1664" s="1"/>
    </row>
    <row r="1665" spans="2:3" x14ac:dyDescent="0.25">
      <c r="B1665" s="1"/>
      <c r="C1665" s="1"/>
    </row>
    <row r="1666" spans="2:3" x14ac:dyDescent="0.25">
      <c r="B1666" s="1"/>
      <c r="C1666" s="1"/>
    </row>
    <row r="1667" spans="2:3" x14ac:dyDescent="0.25">
      <c r="B1667" s="1"/>
      <c r="C1667" s="1"/>
    </row>
    <row r="1668" spans="2:3" x14ac:dyDescent="0.25">
      <c r="B1668" s="1"/>
      <c r="C1668" s="1"/>
    </row>
    <row r="1669" spans="2:3" x14ac:dyDescent="0.25">
      <c r="B1669" s="1"/>
      <c r="C1669" s="1"/>
    </row>
    <row r="1670" spans="2:3" x14ac:dyDescent="0.25">
      <c r="B1670" s="1"/>
      <c r="C1670" s="1"/>
    </row>
    <row r="1671" spans="2:3" x14ac:dyDescent="0.25">
      <c r="B1671" s="1"/>
      <c r="C1671" s="1"/>
    </row>
    <row r="1672" spans="2:3" x14ac:dyDescent="0.25">
      <c r="B1672" s="1"/>
      <c r="C1672" s="1"/>
    </row>
    <row r="1673" spans="2:3" x14ac:dyDescent="0.25">
      <c r="B1673" s="1"/>
      <c r="C1673" s="1"/>
    </row>
    <row r="1674" spans="2:3" x14ac:dyDescent="0.25">
      <c r="B1674" s="1"/>
      <c r="C1674" s="1"/>
    </row>
    <row r="1675" spans="2:3" x14ac:dyDescent="0.25">
      <c r="B1675" s="1"/>
      <c r="C1675" s="1"/>
    </row>
    <row r="1676" spans="2:3" x14ac:dyDescent="0.25">
      <c r="B1676" s="1"/>
      <c r="C1676" s="1"/>
    </row>
    <row r="1677" spans="2:3" x14ac:dyDescent="0.25">
      <c r="B1677" s="1"/>
      <c r="C1677" s="1"/>
    </row>
    <row r="1678" spans="2:3" x14ac:dyDescent="0.25">
      <c r="B1678" s="1"/>
      <c r="C1678" s="1"/>
    </row>
    <row r="1679" spans="2:3" x14ac:dyDescent="0.25">
      <c r="B1679" s="1"/>
      <c r="C1679" s="1"/>
    </row>
    <row r="1680" spans="2:3" x14ac:dyDescent="0.25">
      <c r="B1680" s="1"/>
      <c r="C1680" s="1"/>
    </row>
    <row r="1681" spans="2:3" x14ac:dyDescent="0.25">
      <c r="B1681" s="1"/>
      <c r="C1681" s="1"/>
    </row>
    <row r="1682" spans="2:3" x14ac:dyDescent="0.25">
      <c r="B1682" s="1"/>
      <c r="C1682" s="1"/>
    </row>
    <row r="1683" spans="2:3" x14ac:dyDescent="0.25">
      <c r="B1683" s="1"/>
      <c r="C1683" s="1"/>
    </row>
    <row r="1684" spans="2:3" x14ac:dyDescent="0.25">
      <c r="B1684" s="1"/>
      <c r="C1684" s="1"/>
    </row>
    <row r="1685" spans="2:3" x14ac:dyDescent="0.25">
      <c r="B1685" s="1"/>
      <c r="C1685" s="1"/>
    </row>
    <row r="1686" spans="2:3" x14ac:dyDescent="0.25">
      <c r="B1686" s="1"/>
      <c r="C1686" s="1"/>
    </row>
    <row r="1687" spans="2:3" x14ac:dyDescent="0.25">
      <c r="B1687" s="1"/>
      <c r="C1687" s="1"/>
    </row>
    <row r="1688" spans="2:3" x14ac:dyDescent="0.25">
      <c r="B1688" s="1"/>
      <c r="C1688" s="1"/>
    </row>
    <row r="1689" spans="2:3" x14ac:dyDescent="0.25">
      <c r="B1689" s="1"/>
      <c r="C1689" s="1"/>
    </row>
    <row r="1690" spans="2:3" x14ac:dyDescent="0.25">
      <c r="B1690" s="1"/>
      <c r="C1690" s="1"/>
    </row>
    <row r="1691" spans="2:3" x14ac:dyDescent="0.25">
      <c r="B1691" s="1"/>
      <c r="C1691" s="1"/>
    </row>
    <row r="1692" spans="2:3" x14ac:dyDescent="0.25">
      <c r="B1692" s="1"/>
      <c r="C1692" s="1"/>
    </row>
    <row r="1693" spans="2:3" x14ac:dyDescent="0.25">
      <c r="B1693" s="1"/>
      <c r="C1693" s="1"/>
    </row>
    <row r="1694" spans="2:3" x14ac:dyDescent="0.25">
      <c r="B1694" s="1"/>
      <c r="C1694" s="1"/>
    </row>
    <row r="1695" spans="2:3" x14ac:dyDescent="0.25">
      <c r="B1695" s="1"/>
      <c r="C1695" s="1"/>
    </row>
    <row r="1696" spans="2:3" x14ac:dyDescent="0.25">
      <c r="B1696" s="1"/>
      <c r="C1696" s="1"/>
    </row>
    <row r="1697" spans="2:3" x14ac:dyDescent="0.25">
      <c r="B1697" s="1"/>
      <c r="C1697" s="1"/>
    </row>
    <row r="1698" spans="2:3" x14ac:dyDescent="0.25">
      <c r="B1698" s="1"/>
      <c r="C1698" s="1"/>
    </row>
    <row r="1699" spans="2:3" x14ac:dyDescent="0.25">
      <c r="B1699" s="1"/>
      <c r="C1699" s="1"/>
    </row>
    <row r="1700" spans="2:3" x14ac:dyDescent="0.25">
      <c r="B1700" s="1"/>
      <c r="C1700" s="1"/>
    </row>
    <row r="1701" spans="2:3" x14ac:dyDescent="0.25">
      <c r="B1701" s="1"/>
      <c r="C1701" s="1"/>
    </row>
    <row r="1702" spans="2:3" x14ac:dyDescent="0.25">
      <c r="B1702" s="1"/>
      <c r="C1702" s="1"/>
    </row>
    <row r="1703" spans="2:3" x14ac:dyDescent="0.25">
      <c r="B1703" s="1"/>
      <c r="C1703" s="1"/>
    </row>
    <row r="1704" spans="2:3" x14ac:dyDescent="0.25">
      <c r="B1704" s="1"/>
      <c r="C1704" s="1"/>
    </row>
    <row r="1705" spans="2:3" x14ac:dyDescent="0.25">
      <c r="B1705" s="1"/>
      <c r="C1705" s="1"/>
    </row>
    <row r="1706" spans="2:3" x14ac:dyDescent="0.25">
      <c r="B1706" s="1"/>
      <c r="C1706" s="1"/>
    </row>
    <row r="1707" spans="2:3" x14ac:dyDescent="0.25">
      <c r="B1707" s="1"/>
      <c r="C1707" s="1"/>
    </row>
    <row r="1708" spans="2:3" x14ac:dyDescent="0.25">
      <c r="B1708" s="1"/>
      <c r="C1708" s="1"/>
    </row>
    <row r="1709" spans="2:3" x14ac:dyDescent="0.25">
      <c r="B1709" s="1"/>
      <c r="C1709" s="1"/>
    </row>
    <row r="1710" spans="2:3" x14ac:dyDescent="0.25">
      <c r="B1710" s="1"/>
      <c r="C1710" s="1"/>
    </row>
    <row r="1711" spans="2:3" x14ac:dyDescent="0.25">
      <c r="B1711" s="1"/>
      <c r="C1711" s="1"/>
    </row>
    <row r="1712" spans="2:3" x14ac:dyDescent="0.25">
      <c r="B1712" s="1"/>
      <c r="C1712" s="1"/>
    </row>
    <row r="1713" spans="2:3" x14ac:dyDescent="0.25">
      <c r="B1713" s="1"/>
      <c r="C1713" s="1"/>
    </row>
    <row r="1714" spans="2:3" x14ac:dyDescent="0.25">
      <c r="B1714" s="1"/>
      <c r="C1714" s="1"/>
    </row>
    <row r="1715" spans="2:3" x14ac:dyDescent="0.25">
      <c r="B1715" s="1"/>
      <c r="C1715" s="1"/>
    </row>
    <row r="1716" spans="2:3" x14ac:dyDescent="0.25">
      <c r="B1716" s="1"/>
      <c r="C1716" s="1"/>
    </row>
    <row r="1717" spans="2:3" x14ac:dyDescent="0.25">
      <c r="B1717" s="1"/>
      <c r="C1717" s="1"/>
    </row>
    <row r="1718" spans="2:3" x14ac:dyDescent="0.25">
      <c r="B1718" s="1"/>
      <c r="C1718" s="1"/>
    </row>
    <row r="1719" spans="2:3" x14ac:dyDescent="0.25">
      <c r="B1719" s="1"/>
      <c r="C1719" s="1"/>
    </row>
    <row r="1720" spans="2:3" x14ac:dyDescent="0.25">
      <c r="B1720" s="1"/>
      <c r="C1720" s="1"/>
    </row>
    <row r="1721" spans="2:3" x14ac:dyDescent="0.25">
      <c r="B1721" s="1"/>
      <c r="C1721" s="1"/>
    </row>
    <row r="1722" spans="2:3" x14ac:dyDescent="0.25">
      <c r="B1722" s="1"/>
      <c r="C1722" s="1"/>
    </row>
    <row r="1723" spans="2:3" x14ac:dyDescent="0.25">
      <c r="B1723" s="1"/>
      <c r="C1723" s="1"/>
    </row>
    <row r="1724" spans="2:3" x14ac:dyDescent="0.25">
      <c r="B1724" s="1"/>
      <c r="C1724" s="1"/>
    </row>
    <row r="1725" spans="2:3" x14ac:dyDescent="0.25">
      <c r="B1725" s="1"/>
      <c r="C1725" s="1"/>
    </row>
    <row r="1726" spans="2:3" x14ac:dyDescent="0.25">
      <c r="B1726" s="1"/>
      <c r="C1726" s="1"/>
    </row>
    <row r="1727" spans="2:3" x14ac:dyDescent="0.25">
      <c r="B1727" s="1"/>
      <c r="C1727" s="1"/>
    </row>
    <row r="1728" spans="2:3" x14ac:dyDescent="0.25">
      <c r="B1728" s="1"/>
      <c r="C1728" s="1"/>
    </row>
    <row r="1729" spans="2:3" x14ac:dyDescent="0.25">
      <c r="B1729" s="1"/>
      <c r="C1729" s="1"/>
    </row>
    <row r="1730" spans="2:3" x14ac:dyDescent="0.25">
      <c r="B1730" s="1"/>
      <c r="C1730" s="1"/>
    </row>
    <row r="1731" spans="2:3" x14ac:dyDescent="0.25">
      <c r="B1731" s="1"/>
      <c r="C1731" s="1"/>
    </row>
    <row r="1732" spans="2:3" x14ac:dyDescent="0.25">
      <c r="B1732" s="1"/>
      <c r="C1732" s="1"/>
    </row>
    <row r="1733" spans="2:3" x14ac:dyDescent="0.25">
      <c r="B1733" s="1"/>
      <c r="C1733" s="1"/>
    </row>
    <row r="1734" spans="2:3" x14ac:dyDescent="0.25">
      <c r="B1734" s="1"/>
      <c r="C1734" s="1"/>
    </row>
    <row r="1735" spans="2:3" x14ac:dyDescent="0.25">
      <c r="B1735" s="1"/>
      <c r="C1735" s="1"/>
    </row>
    <row r="1736" spans="2:3" x14ac:dyDescent="0.25">
      <c r="B1736" s="1"/>
      <c r="C1736" s="1"/>
    </row>
    <row r="1737" spans="2:3" x14ac:dyDescent="0.25">
      <c r="B1737" s="1"/>
      <c r="C1737" s="1"/>
    </row>
    <row r="1738" spans="2:3" x14ac:dyDescent="0.25">
      <c r="B1738" s="1"/>
      <c r="C1738" s="1"/>
    </row>
    <row r="1739" spans="2:3" x14ac:dyDescent="0.25">
      <c r="B1739" s="1"/>
      <c r="C1739" s="1"/>
    </row>
    <row r="1740" spans="2:3" x14ac:dyDescent="0.25">
      <c r="B1740" s="1"/>
      <c r="C1740" s="1"/>
    </row>
    <row r="1741" spans="2:3" x14ac:dyDescent="0.25">
      <c r="B1741" s="1"/>
      <c r="C1741" s="1"/>
    </row>
    <row r="1742" spans="2:3" x14ac:dyDescent="0.25">
      <c r="B1742" s="1"/>
      <c r="C1742" s="1"/>
    </row>
    <row r="1743" spans="2:3" x14ac:dyDescent="0.25">
      <c r="B1743" s="1"/>
      <c r="C1743" s="1"/>
    </row>
    <row r="1744" spans="2:3" x14ac:dyDescent="0.25">
      <c r="B1744" s="1"/>
      <c r="C1744" s="1"/>
    </row>
    <row r="1745" spans="2:3" x14ac:dyDescent="0.25">
      <c r="B1745" s="1"/>
      <c r="C1745" s="1"/>
    </row>
    <row r="1746" spans="2:3" x14ac:dyDescent="0.25">
      <c r="B1746" s="1"/>
      <c r="C1746" s="1"/>
    </row>
    <row r="1747" spans="2:3" x14ac:dyDescent="0.25">
      <c r="B1747" s="1"/>
      <c r="C1747" s="1"/>
    </row>
    <row r="1748" spans="2:3" x14ac:dyDescent="0.25">
      <c r="B1748" s="1"/>
      <c r="C1748" s="1"/>
    </row>
    <row r="1749" spans="2:3" x14ac:dyDescent="0.25">
      <c r="B1749" s="1"/>
      <c r="C1749" s="1"/>
    </row>
    <row r="1750" spans="2:3" x14ac:dyDescent="0.25">
      <c r="B1750" s="1"/>
      <c r="C1750" s="1"/>
    </row>
    <row r="1751" spans="2:3" x14ac:dyDescent="0.25">
      <c r="B1751" s="1"/>
      <c r="C1751" s="1"/>
    </row>
    <row r="1752" spans="2:3" x14ac:dyDescent="0.25">
      <c r="B1752" s="1"/>
      <c r="C1752" s="1"/>
    </row>
    <row r="1753" spans="2:3" x14ac:dyDescent="0.25">
      <c r="B1753" s="1"/>
      <c r="C1753" s="1"/>
    </row>
    <row r="1754" spans="2:3" x14ac:dyDescent="0.25">
      <c r="B1754" s="1"/>
      <c r="C1754" s="1"/>
    </row>
    <row r="1755" spans="2:3" x14ac:dyDescent="0.25">
      <c r="B1755" s="1"/>
      <c r="C1755" s="1"/>
    </row>
    <row r="1756" spans="2:3" x14ac:dyDescent="0.25">
      <c r="B1756" s="1"/>
      <c r="C1756" s="1"/>
    </row>
    <row r="1757" spans="2:3" x14ac:dyDescent="0.25">
      <c r="B1757" s="1"/>
      <c r="C1757" s="1"/>
    </row>
    <row r="1758" spans="2:3" x14ac:dyDescent="0.25">
      <c r="B1758" s="1"/>
      <c r="C1758" s="1"/>
    </row>
    <row r="1759" spans="2:3" x14ac:dyDescent="0.25">
      <c r="B1759" s="1"/>
      <c r="C1759" s="1"/>
    </row>
    <row r="1760" spans="2:3" x14ac:dyDescent="0.25">
      <c r="B1760" s="1"/>
      <c r="C1760" s="1"/>
    </row>
    <row r="1761" spans="2:3" x14ac:dyDescent="0.25">
      <c r="B1761" s="1"/>
      <c r="C1761" s="1"/>
    </row>
    <row r="1762" spans="2:3" x14ac:dyDescent="0.25">
      <c r="B1762" s="1"/>
      <c r="C1762" s="1"/>
    </row>
    <row r="1763" spans="2:3" x14ac:dyDescent="0.25">
      <c r="B1763" s="1"/>
      <c r="C1763" s="1"/>
    </row>
    <row r="1764" spans="2:3" x14ac:dyDescent="0.25">
      <c r="B1764" s="1"/>
      <c r="C1764" s="1"/>
    </row>
    <row r="1765" spans="2:3" x14ac:dyDescent="0.25">
      <c r="B1765" s="1"/>
      <c r="C1765" s="1"/>
    </row>
    <row r="1766" spans="2:3" x14ac:dyDescent="0.25">
      <c r="B1766" s="1"/>
      <c r="C1766" s="1"/>
    </row>
    <row r="1767" spans="2:3" x14ac:dyDescent="0.25">
      <c r="B1767" s="1"/>
      <c r="C1767" s="1"/>
    </row>
    <row r="1768" spans="2:3" x14ac:dyDescent="0.25">
      <c r="B1768" s="1"/>
      <c r="C1768" s="1"/>
    </row>
    <row r="1769" spans="2:3" x14ac:dyDescent="0.25">
      <c r="B1769" s="1"/>
      <c r="C1769" s="1"/>
    </row>
    <row r="1770" spans="2:3" x14ac:dyDescent="0.25">
      <c r="B1770" s="1"/>
      <c r="C1770" s="1"/>
    </row>
    <row r="1771" spans="2:3" x14ac:dyDescent="0.25">
      <c r="B1771" s="1"/>
      <c r="C1771" s="1"/>
    </row>
    <row r="1772" spans="2:3" x14ac:dyDescent="0.25">
      <c r="B1772" s="1"/>
      <c r="C1772" s="1"/>
    </row>
    <row r="1773" spans="2:3" x14ac:dyDescent="0.25">
      <c r="B1773" s="1"/>
      <c r="C1773" s="1"/>
    </row>
    <row r="1774" spans="2:3" x14ac:dyDescent="0.25">
      <c r="B1774" s="1"/>
      <c r="C1774" s="1"/>
    </row>
    <row r="1775" spans="2:3" x14ac:dyDescent="0.25">
      <c r="B1775" s="1"/>
      <c r="C1775" s="1"/>
    </row>
    <row r="1776" spans="2:3" x14ac:dyDescent="0.25">
      <c r="B1776" s="1"/>
      <c r="C1776" s="1"/>
    </row>
    <row r="1777" spans="2:3" x14ac:dyDescent="0.25">
      <c r="B1777" s="1"/>
      <c r="C1777" s="1"/>
    </row>
    <row r="1778" spans="2:3" x14ac:dyDescent="0.25">
      <c r="B1778" s="1"/>
      <c r="C1778" s="1"/>
    </row>
    <row r="1779" spans="2:3" x14ac:dyDescent="0.25">
      <c r="B1779" s="1"/>
      <c r="C1779" s="1"/>
    </row>
    <row r="1780" spans="2:3" x14ac:dyDescent="0.25">
      <c r="B1780" s="1"/>
      <c r="C1780" s="1"/>
    </row>
    <row r="1781" spans="2:3" x14ac:dyDescent="0.25">
      <c r="B1781" s="1"/>
      <c r="C1781" s="1"/>
    </row>
    <row r="1782" spans="2:3" x14ac:dyDescent="0.25">
      <c r="B1782" s="1"/>
      <c r="C1782" s="1"/>
    </row>
    <row r="1783" spans="2:3" x14ac:dyDescent="0.25">
      <c r="B1783" s="1"/>
      <c r="C1783" s="1"/>
    </row>
    <row r="1784" spans="2:3" x14ac:dyDescent="0.25">
      <c r="B1784" s="1"/>
      <c r="C1784" s="1"/>
    </row>
    <row r="1785" spans="2:3" x14ac:dyDescent="0.25">
      <c r="B1785" s="1"/>
      <c r="C1785" s="1"/>
    </row>
    <row r="1786" spans="2:3" x14ac:dyDescent="0.25">
      <c r="B1786" s="1"/>
      <c r="C1786" s="1"/>
    </row>
    <row r="1787" spans="2:3" x14ac:dyDescent="0.25">
      <c r="B1787" s="1"/>
      <c r="C1787" s="1"/>
    </row>
    <row r="1788" spans="2:3" x14ac:dyDescent="0.25">
      <c r="B1788" s="1"/>
      <c r="C1788" s="1"/>
    </row>
    <row r="1789" spans="2:3" x14ac:dyDescent="0.25">
      <c r="B1789" s="1"/>
      <c r="C1789" s="1"/>
    </row>
    <row r="1790" spans="2:3" x14ac:dyDescent="0.25">
      <c r="B1790" s="1"/>
      <c r="C1790" s="1"/>
    </row>
    <row r="1791" spans="2:3" x14ac:dyDescent="0.25">
      <c r="B1791" s="1"/>
      <c r="C1791" s="1"/>
    </row>
    <row r="1792" spans="2:3" x14ac:dyDescent="0.25">
      <c r="B1792" s="1"/>
      <c r="C1792" s="1"/>
    </row>
    <row r="1793" spans="2:3" x14ac:dyDescent="0.25">
      <c r="B1793" s="1"/>
      <c r="C1793" s="1"/>
    </row>
    <row r="1794" spans="2:3" x14ac:dyDescent="0.25">
      <c r="B1794" s="1"/>
      <c r="C1794" s="1"/>
    </row>
    <row r="1795" spans="2:3" x14ac:dyDescent="0.25">
      <c r="B1795" s="1"/>
      <c r="C1795" s="1"/>
    </row>
    <row r="1796" spans="2:3" x14ac:dyDescent="0.25">
      <c r="B1796" s="1"/>
      <c r="C1796" s="1"/>
    </row>
    <row r="1797" spans="2:3" x14ac:dyDescent="0.25">
      <c r="B1797" s="1"/>
      <c r="C1797" s="1"/>
    </row>
    <row r="1798" spans="2:3" x14ac:dyDescent="0.25">
      <c r="B1798" s="1"/>
      <c r="C1798" s="1"/>
    </row>
    <row r="1799" spans="2:3" x14ac:dyDescent="0.25">
      <c r="B1799" s="1"/>
      <c r="C1799" s="1"/>
    </row>
    <row r="1800" spans="2:3" x14ac:dyDescent="0.25">
      <c r="B1800" s="1"/>
      <c r="C1800" s="1"/>
    </row>
    <row r="1801" spans="2:3" x14ac:dyDescent="0.25">
      <c r="B1801" s="1"/>
      <c r="C1801" s="1"/>
    </row>
    <row r="1802" spans="2:3" x14ac:dyDescent="0.25">
      <c r="B1802" s="1"/>
      <c r="C1802" s="1"/>
    </row>
    <row r="1803" spans="2:3" x14ac:dyDescent="0.25">
      <c r="B1803" s="1"/>
      <c r="C1803" s="1"/>
    </row>
    <row r="1804" spans="2:3" x14ac:dyDescent="0.25">
      <c r="B1804" s="1"/>
      <c r="C1804" s="1"/>
    </row>
    <row r="1805" spans="2:3" x14ac:dyDescent="0.25">
      <c r="B1805" s="1"/>
      <c r="C1805" s="1"/>
    </row>
    <row r="1806" spans="2:3" x14ac:dyDescent="0.25">
      <c r="B1806" s="1"/>
      <c r="C1806" s="1"/>
    </row>
    <row r="1807" spans="2:3" x14ac:dyDescent="0.25">
      <c r="B1807" s="1"/>
      <c r="C1807" s="1"/>
    </row>
    <row r="1808" spans="2:3" x14ac:dyDescent="0.25">
      <c r="B1808" s="1"/>
      <c r="C1808" s="1"/>
    </row>
    <row r="1809" spans="2:3" x14ac:dyDescent="0.25">
      <c r="B1809" s="1"/>
      <c r="C1809" s="1"/>
    </row>
    <row r="1810" spans="2:3" x14ac:dyDescent="0.25">
      <c r="B1810" s="1"/>
      <c r="C1810" s="1"/>
    </row>
    <row r="1811" spans="2:3" x14ac:dyDescent="0.25">
      <c r="B1811" s="1"/>
      <c r="C1811" s="1"/>
    </row>
    <row r="1812" spans="2:3" x14ac:dyDescent="0.25">
      <c r="B1812" s="1"/>
      <c r="C1812" s="1"/>
    </row>
    <row r="1813" spans="2:3" x14ac:dyDescent="0.25">
      <c r="B1813" s="1"/>
      <c r="C1813" s="1"/>
    </row>
    <row r="1814" spans="2:3" x14ac:dyDescent="0.25">
      <c r="B1814" s="1"/>
      <c r="C1814" s="1"/>
    </row>
    <row r="1815" spans="2:3" x14ac:dyDescent="0.25">
      <c r="B1815" s="1"/>
      <c r="C1815" s="1"/>
    </row>
    <row r="1816" spans="2:3" x14ac:dyDescent="0.25">
      <c r="B1816" s="1"/>
      <c r="C1816" s="1"/>
    </row>
    <row r="1817" spans="2:3" x14ac:dyDescent="0.25">
      <c r="B1817" s="1"/>
      <c r="C1817" s="1"/>
    </row>
    <row r="1818" spans="2:3" x14ac:dyDescent="0.25">
      <c r="B1818" s="1"/>
      <c r="C1818" s="1"/>
    </row>
    <row r="1819" spans="2:3" x14ac:dyDescent="0.25">
      <c r="B1819" s="1"/>
      <c r="C1819" s="1"/>
    </row>
    <row r="1820" spans="2:3" x14ac:dyDescent="0.25">
      <c r="B1820" s="1"/>
      <c r="C1820" s="1"/>
    </row>
    <row r="1821" spans="2:3" x14ac:dyDescent="0.25">
      <c r="B1821" s="1"/>
      <c r="C1821" s="1"/>
    </row>
    <row r="1822" spans="2:3" x14ac:dyDescent="0.25">
      <c r="B1822" s="1"/>
      <c r="C1822" s="1"/>
    </row>
    <row r="1823" spans="2:3" x14ac:dyDescent="0.25">
      <c r="B1823" s="1"/>
      <c r="C1823" s="1"/>
    </row>
    <row r="1824" spans="2:3" x14ac:dyDescent="0.25">
      <c r="B1824" s="1"/>
      <c r="C1824" s="1"/>
    </row>
    <row r="1825" spans="2:3" x14ac:dyDescent="0.25">
      <c r="B1825" s="1"/>
      <c r="C1825" s="1"/>
    </row>
    <row r="1826" spans="2:3" x14ac:dyDescent="0.25">
      <c r="B1826" s="1"/>
      <c r="C1826" s="1"/>
    </row>
    <row r="1827" spans="2:3" x14ac:dyDescent="0.25">
      <c r="B1827" s="1"/>
      <c r="C1827" s="1"/>
    </row>
    <row r="1828" spans="2:3" x14ac:dyDescent="0.25">
      <c r="B1828" s="1"/>
      <c r="C1828" s="1"/>
    </row>
    <row r="1829" spans="2:3" x14ac:dyDescent="0.25">
      <c r="B1829" s="1"/>
      <c r="C1829" s="1"/>
    </row>
    <row r="1830" spans="2:3" x14ac:dyDescent="0.25">
      <c r="B1830" s="1"/>
      <c r="C1830" s="1"/>
    </row>
    <row r="1831" spans="2:3" x14ac:dyDescent="0.25">
      <c r="B1831" s="1"/>
      <c r="C1831" s="1"/>
    </row>
    <row r="1832" spans="2:3" x14ac:dyDescent="0.25">
      <c r="B1832" s="1"/>
      <c r="C1832" s="1"/>
    </row>
    <row r="1833" spans="2:3" x14ac:dyDescent="0.25">
      <c r="B1833" s="1"/>
      <c r="C1833" s="1"/>
    </row>
    <row r="1834" spans="2:3" x14ac:dyDescent="0.25">
      <c r="B1834" s="1"/>
      <c r="C1834" s="1"/>
    </row>
    <row r="1835" spans="2:3" x14ac:dyDescent="0.25">
      <c r="B1835" s="1"/>
      <c r="C1835" s="1"/>
    </row>
    <row r="1836" spans="2:3" x14ac:dyDescent="0.25">
      <c r="B1836" s="1"/>
      <c r="C1836" s="1"/>
    </row>
    <row r="1837" spans="2:3" x14ac:dyDescent="0.25">
      <c r="B1837" s="1"/>
      <c r="C1837" s="1"/>
    </row>
    <row r="1838" spans="2:3" x14ac:dyDescent="0.25">
      <c r="B1838" s="1"/>
      <c r="C1838" s="1"/>
    </row>
    <row r="1839" spans="2:3" x14ac:dyDescent="0.25">
      <c r="B1839" s="1"/>
      <c r="C1839" s="1"/>
    </row>
    <row r="1840" spans="2:3" x14ac:dyDescent="0.25">
      <c r="B1840" s="1"/>
      <c r="C1840" s="1"/>
    </row>
    <row r="1841" spans="2:3" x14ac:dyDescent="0.25">
      <c r="B1841" s="1"/>
      <c r="C1841" s="1"/>
    </row>
    <row r="1842" spans="2:3" x14ac:dyDescent="0.25">
      <c r="B1842" s="1"/>
      <c r="C1842" s="1"/>
    </row>
    <row r="1843" spans="2:3" x14ac:dyDescent="0.25">
      <c r="B1843" s="1"/>
      <c r="C1843" s="1"/>
    </row>
    <row r="1844" spans="2:3" x14ac:dyDescent="0.25">
      <c r="B1844" s="1"/>
      <c r="C1844" s="1"/>
    </row>
    <row r="1845" spans="2:3" x14ac:dyDescent="0.25">
      <c r="B1845" s="1"/>
      <c r="C1845" s="1"/>
    </row>
    <row r="1846" spans="2:3" x14ac:dyDescent="0.25">
      <c r="B1846" s="1"/>
      <c r="C1846" s="1"/>
    </row>
    <row r="1847" spans="2:3" x14ac:dyDescent="0.25">
      <c r="B1847" s="1"/>
      <c r="C1847" s="1"/>
    </row>
    <row r="1848" spans="2:3" x14ac:dyDescent="0.25">
      <c r="B1848" s="1"/>
      <c r="C1848" s="1"/>
    </row>
    <row r="1849" spans="2:3" x14ac:dyDescent="0.25">
      <c r="B1849" s="1"/>
      <c r="C1849" s="1"/>
    </row>
    <row r="1850" spans="2:3" x14ac:dyDescent="0.25">
      <c r="B1850" s="1"/>
      <c r="C1850" s="1"/>
    </row>
    <row r="1851" spans="2:3" x14ac:dyDescent="0.25">
      <c r="B1851" s="1"/>
      <c r="C1851" s="1"/>
    </row>
    <row r="1852" spans="2:3" x14ac:dyDescent="0.25">
      <c r="B1852" s="1"/>
      <c r="C1852" s="1"/>
    </row>
    <row r="1853" spans="2:3" x14ac:dyDescent="0.25">
      <c r="B1853" s="1"/>
      <c r="C1853" s="1"/>
    </row>
    <row r="1854" spans="2:3" x14ac:dyDescent="0.25">
      <c r="B1854" s="1"/>
      <c r="C1854" s="1"/>
    </row>
    <row r="1855" spans="2:3" x14ac:dyDescent="0.25">
      <c r="B1855" s="1"/>
      <c r="C1855" s="1"/>
    </row>
    <row r="1856" spans="2:3" x14ac:dyDescent="0.25">
      <c r="B1856" s="1"/>
      <c r="C1856" s="1"/>
    </row>
    <row r="1857" spans="2:3" x14ac:dyDescent="0.25">
      <c r="B1857" s="1"/>
      <c r="C1857" s="1"/>
    </row>
    <row r="1858" spans="2:3" x14ac:dyDescent="0.25">
      <c r="B1858" s="1"/>
      <c r="C1858" s="1"/>
    </row>
    <row r="1859" spans="2:3" x14ac:dyDescent="0.25">
      <c r="B1859" s="1"/>
      <c r="C1859" s="1"/>
    </row>
    <row r="1860" spans="2:3" x14ac:dyDescent="0.25">
      <c r="B1860" s="1"/>
      <c r="C1860" s="1"/>
    </row>
    <row r="1861" spans="2:3" x14ac:dyDescent="0.25">
      <c r="B1861" s="1"/>
      <c r="C1861" s="1"/>
    </row>
    <row r="1862" spans="2:3" x14ac:dyDescent="0.25">
      <c r="B1862" s="1"/>
      <c r="C1862" s="1"/>
    </row>
    <row r="1863" spans="2:3" x14ac:dyDescent="0.25">
      <c r="B1863" s="1"/>
      <c r="C1863" s="1"/>
    </row>
    <row r="1864" spans="2:3" x14ac:dyDescent="0.25">
      <c r="B1864" s="1"/>
      <c r="C1864" s="1"/>
    </row>
    <row r="1865" spans="2:3" x14ac:dyDescent="0.25">
      <c r="B1865" s="1"/>
      <c r="C1865" s="1"/>
    </row>
    <row r="1866" spans="2:3" x14ac:dyDescent="0.25">
      <c r="B1866" s="1"/>
      <c r="C1866" s="1"/>
    </row>
    <row r="1867" spans="2:3" x14ac:dyDescent="0.25">
      <c r="B1867" s="1"/>
      <c r="C1867" s="1"/>
    </row>
    <row r="1868" spans="2:3" x14ac:dyDescent="0.25">
      <c r="B1868" s="1"/>
      <c r="C1868" s="1"/>
    </row>
    <row r="1869" spans="2:3" x14ac:dyDescent="0.25">
      <c r="B1869" s="1"/>
      <c r="C1869" s="1"/>
    </row>
    <row r="1870" spans="2:3" x14ac:dyDescent="0.25">
      <c r="B1870" s="1"/>
      <c r="C1870" s="1"/>
    </row>
    <row r="1871" spans="2:3" x14ac:dyDescent="0.25">
      <c r="B1871" s="1"/>
      <c r="C1871" s="1"/>
    </row>
    <row r="1872" spans="2:3" x14ac:dyDescent="0.25">
      <c r="B1872" s="1"/>
      <c r="C1872" s="1"/>
    </row>
    <row r="1873" spans="2:3" x14ac:dyDescent="0.25">
      <c r="B1873" s="1"/>
      <c r="C1873" s="1"/>
    </row>
    <row r="1874" spans="2:3" x14ac:dyDescent="0.25">
      <c r="B1874" s="1"/>
      <c r="C1874" s="1"/>
    </row>
    <row r="1875" spans="2:3" x14ac:dyDescent="0.25">
      <c r="B1875" s="1"/>
      <c r="C1875" s="1"/>
    </row>
    <row r="1876" spans="2:3" x14ac:dyDescent="0.25">
      <c r="B1876" s="1"/>
      <c r="C1876" s="1"/>
    </row>
    <row r="1877" spans="2:3" x14ac:dyDescent="0.25">
      <c r="B1877" s="1"/>
      <c r="C1877" s="1"/>
    </row>
    <row r="1878" spans="2:3" x14ac:dyDescent="0.25">
      <c r="B1878" s="1"/>
      <c r="C1878" s="1"/>
    </row>
    <row r="1879" spans="2:3" x14ac:dyDescent="0.25">
      <c r="B1879" s="1"/>
      <c r="C1879" s="1"/>
    </row>
    <row r="1880" spans="2:3" x14ac:dyDescent="0.25">
      <c r="B1880" s="1"/>
      <c r="C1880" s="1"/>
    </row>
    <row r="1881" spans="2:3" x14ac:dyDescent="0.25">
      <c r="B1881" s="1"/>
      <c r="C1881" s="1"/>
    </row>
    <row r="1882" spans="2:3" x14ac:dyDescent="0.25">
      <c r="B1882" s="1"/>
      <c r="C1882" s="1"/>
    </row>
    <row r="1883" spans="2:3" x14ac:dyDescent="0.25">
      <c r="B1883" s="1"/>
      <c r="C1883" s="1"/>
    </row>
    <row r="1884" spans="2:3" x14ac:dyDescent="0.25">
      <c r="B1884" s="1"/>
      <c r="C1884" s="1"/>
    </row>
    <row r="1885" spans="2:3" x14ac:dyDescent="0.25">
      <c r="B1885" s="1"/>
      <c r="C1885" s="1"/>
    </row>
    <row r="1886" spans="2:3" x14ac:dyDescent="0.25">
      <c r="B1886" s="1"/>
      <c r="C1886" s="1"/>
    </row>
    <row r="1887" spans="2:3" x14ac:dyDescent="0.25">
      <c r="B1887" s="1"/>
      <c r="C1887" s="1"/>
    </row>
    <row r="1888" spans="2:3" x14ac:dyDescent="0.25">
      <c r="B1888" s="1"/>
      <c r="C1888" s="1"/>
    </row>
    <row r="1889" spans="2:3" x14ac:dyDescent="0.25">
      <c r="B1889" s="1"/>
      <c r="C1889" s="1"/>
    </row>
    <row r="1890" spans="2:3" x14ac:dyDescent="0.25">
      <c r="B1890" s="1"/>
      <c r="C1890" s="1"/>
    </row>
    <row r="1891" spans="2:3" x14ac:dyDescent="0.25">
      <c r="B1891" s="1"/>
      <c r="C1891" s="1"/>
    </row>
    <row r="1892" spans="2:3" x14ac:dyDescent="0.25">
      <c r="B1892" s="1"/>
      <c r="C1892" s="1"/>
    </row>
    <row r="1893" spans="2:3" x14ac:dyDescent="0.25">
      <c r="B1893" s="1"/>
      <c r="C1893" s="1"/>
    </row>
    <row r="1894" spans="2:3" x14ac:dyDescent="0.25">
      <c r="B1894" s="1"/>
      <c r="C1894" s="1"/>
    </row>
    <row r="1895" spans="2:3" x14ac:dyDescent="0.25">
      <c r="B1895" s="1"/>
      <c r="C1895" s="1"/>
    </row>
    <row r="1896" spans="2:3" x14ac:dyDescent="0.25">
      <c r="B1896" s="1"/>
      <c r="C1896" s="1"/>
    </row>
    <row r="1897" spans="2:3" x14ac:dyDescent="0.25">
      <c r="B1897" s="1"/>
      <c r="C1897" s="1"/>
    </row>
    <row r="1898" spans="2:3" x14ac:dyDescent="0.25">
      <c r="B1898" s="1"/>
      <c r="C1898" s="1"/>
    </row>
    <row r="1899" spans="2:3" x14ac:dyDescent="0.25">
      <c r="B1899" s="1"/>
      <c r="C1899" s="1"/>
    </row>
    <row r="1900" spans="2:3" x14ac:dyDescent="0.25">
      <c r="B1900" s="1"/>
      <c r="C1900" s="1"/>
    </row>
    <row r="1901" spans="2:3" x14ac:dyDescent="0.25">
      <c r="B1901" s="1"/>
      <c r="C1901" s="1"/>
    </row>
    <row r="1902" spans="2:3" x14ac:dyDescent="0.25">
      <c r="B1902" s="1"/>
      <c r="C1902" s="1"/>
    </row>
    <row r="1903" spans="2:3" x14ac:dyDescent="0.25">
      <c r="B1903" s="1"/>
      <c r="C1903" s="1"/>
    </row>
    <row r="1904" spans="2:3" x14ac:dyDescent="0.25">
      <c r="B1904" s="1"/>
      <c r="C1904" s="1"/>
    </row>
    <row r="1905" spans="2:3" x14ac:dyDescent="0.25">
      <c r="B1905" s="1"/>
      <c r="C1905" s="1"/>
    </row>
    <row r="1906" spans="2:3" x14ac:dyDescent="0.25">
      <c r="B1906" s="1"/>
      <c r="C1906" s="1"/>
    </row>
    <row r="1907" spans="2:3" x14ac:dyDescent="0.25">
      <c r="B1907" s="1"/>
      <c r="C1907" s="1"/>
    </row>
    <row r="1908" spans="2:3" x14ac:dyDescent="0.25">
      <c r="B1908" s="1"/>
      <c r="C1908" s="1"/>
    </row>
    <row r="1909" spans="2:3" x14ac:dyDescent="0.25">
      <c r="B1909" s="1"/>
      <c r="C1909" s="1"/>
    </row>
    <row r="1910" spans="2:3" x14ac:dyDescent="0.25">
      <c r="B1910" s="1"/>
      <c r="C1910" s="1"/>
    </row>
    <row r="1911" spans="2:3" x14ac:dyDescent="0.25">
      <c r="B1911" s="1"/>
      <c r="C1911" s="1"/>
    </row>
    <row r="1912" spans="2:3" x14ac:dyDescent="0.25">
      <c r="B1912" s="1"/>
      <c r="C1912" s="1"/>
    </row>
    <row r="1913" spans="2:3" x14ac:dyDescent="0.25">
      <c r="B1913" s="1"/>
      <c r="C1913" s="1"/>
    </row>
    <row r="1914" spans="2:3" x14ac:dyDescent="0.25">
      <c r="B1914" s="1"/>
      <c r="C1914" s="1"/>
    </row>
    <row r="1915" spans="2:3" x14ac:dyDescent="0.25">
      <c r="B1915" s="1"/>
      <c r="C1915" s="1"/>
    </row>
    <row r="1916" spans="2:3" x14ac:dyDescent="0.25">
      <c r="B1916" s="1"/>
      <c r="C1916" s="1"/>
    </row>
    <row r="1917" spans="2:3" x14ac:dyDescent="0.25">
      <c r="B1917" s="1"/>
      <c r="C1917" s="1"/>
    </row>
    <row r="1918" spans="2:3" x14ac:dyDescent="0.25">
      <c r="B1918" s="1"/>
      <c r="C1918" s="1"/>
    </row>
    <row r="1919" spans="2:3" x14ac:dyDescent="0.25">
      <c r="B1919" s="1"/>
      <c r="C1919" s="1"/>
    </row>
    <row r="1920" spans="2:3" x14ac:dyDescent="0.25">
      <c r="B1920" s="1"/>
      <c r="C1920" s="1"/>
    </row>
    <row r="1921" spans="2:3" x14ac:dyDescent="0.25">
      <c r="B1921" s="1"/>
      <c r="C1921" s="1"/>
    </row>
    <row r="1922" spans="2:3" x14ac:dyDescent="0.25">
      <c r="B1922" s="1"/>
      <c r="C1922" s="1"/>
    </row>
    <row r="1923" spans="2:3" x14ac:dyDescent="0.25">
      <c r="B1923" s="1"/>
      <c r="C1923" s="1"/>
    </row>
    <row r="1924" spans="2:3" x14ac:dyDescent="0.25">
      <c r="B1924" s="1"/>
      <c r="C1924" s="1"/>
    </row>
    <row r="1925" spans="2:3" x14ac:dyDescent="0.25">
      <c r="B1925" s="1"/>
      <c r="C1925" s="1"/>
    </row>
    <row r="1926" spans="2:3" x14ac:dyDescent="0.25">
      <c r="B1926" s="1"/>
      <c r="C1926" s="1"/>
    </row>
    <row r="1927" spans="2:3" x14ac:dyDescent="0.25">
      <c r="B1927" s="1"/>
      <c r="C1927" s="1"/>
    </row>
    <row r="1928" spans="2:3" x14ac:dyDescent="0.25">
      <c r="B1928" s="1"/>
      <c r="C1928" s="1"/>
    </row>
    <row r="1929" spans="2:3" x14ac:dyDescent="0.25">
      <c r="B1929" s="1"/>
      <c r="C1929" s="1"/>
    </row>
    <row r="1930" spans="2:3" x14ac:dyDescent="0.25">
      <c r="B1930" s="1"/>
      <c r="C1930" s="1"/>
    </row>
    <row r="1931" spans="2:3" x14ac:dyDescent="0.25">
      <c r="B1931" s="1"/>
      <c r="C1931" s="1"/>
    </row>
    <row r="1932" spans="2:3" x14ac:dyDescent="0.25">
      <c r="B1932" s="1"/>
      <c r="C1932" s="1"/>
    </row>
    <row r="1933" spans="2:3" x14ac:dyDescent="0.25">
      <c r="B1933" s="1"/>
      <c r="C1933" s="1"/>
    </row>
    <row r="1934" spans="2:3" x14ac:dyDescent="0.25">
      <c r="B1934" s="1"/>
      <c r="C1934" s="1"/>
    </row>
    <row r="1935" spans="2:3" x14ac:dyDescent="0.25">
      <c r="B1935" s="1"/>
      <c r="C1935" s="1"/>
    </row>
    <row r="1936" spans="2:3" x14ac:dyDescent="0.25">
      <c r="B1936" s="1"/>
      <c r="C1936" s="1"/>
    </row>
    <row r="1937" spans="2:3" x14ac:dyDescent="0.25">
      <c r="B1937" s="1"/>
      <c r="C1937" s="1"/>
    </row>
    <row r="1938" spans="2:3" x14ac:dyDescent="0.25">
      <c r="B1938" s="1"/>
      <c r="C1938" s="1"/>
    </row>
    <row r="1939" spans="2:3" x14ac:dyDescent="0.25">
      <c r="B1939" s="1"/>
      <c r="C1939" s="1"/>
    </row>
    <row r="1940" spans="2:3" x14ac:dyDescent="0.25">
      <c r="B1940" s="1"/>
      <c r="C1940" s="1"/>
    </row>
    <row r="1941" spans="2:3" x14ac:dyDescent="0.25">
      <c r="B1941" s="1"/>
      <c r="C1941" s="1"/>
    </row>
    <row r="1942" spans="2:3" x14ac:dyDescent="0.25">
      <c r="B1942" s="1"/>
      <c r="C1942" s="1"/>
    </row>
    <row r="1943" spans="2:3" x14ac:dyDescent="0.25">
      <c r="B1943" s="1"/>
      <c r="C1943" s="1"/>
    </row>
    <row r="1944" spans="2:3" x14ac:dyDescent="0.25">
      <c r="B1944" s="1"/>
      <c r="C1944" s="1"/>
    </row>
    <row r="1945" spans="2:3" x14ac:dyDescent="0.25">
      <c r="B1945" s="1"/>
      <c r="C1945" s="1"/>
    </row>
    <row r="1946" spans="2:3" x14ac:dyDescent="0.25">
      <c r="B1946" s="1"/>
      <c r="C1946" s="1"/>
    </row>
    <row r="1947" spans="2:3" x14ac:dyDescent="0.25">
      <c r="B1947" s="1"/>
      <c r="C1947" s="1"/>
    </row>
    <row r="1948" spans="2:3" x14ac:dyDescent="0.25">
      <c r="B1948" s="1"/>
      <c r="C1948" s="1"/>
    </row>
    <row r="1949" spans="2:3" x14ac:dyDescent="0.25">
      <c r="B1949" s="1"/>
      <c r="C1949" s="1"/>
    </row>
    <row r="1950" spans="2:3" x14ac:dyDescent="0.25">
      <c r="B1950" s="1"/>
      <c r="C1950" s="1"/>
    </row>
    <row r="1951" spans="2:3" x14ac:dyDescent="0.25">
      <c r="B1951" s="1"/>
      <c r="C1951" s="1"/>
    </row>
    <row r="1952" spans="2:3" x14ac:dyDescent="0.25">
      <c r="B1952" s="1"/>
      <c r="C1952" s="1"/>
    </row>
    <row r="1953" spans="2:3" x14ac:dyDescent="0.25">
      <c r="B1953" s="1"/>
      <c r="C1953" s="1"/>
    </row>
    <row r="1954" spans="2:3" x14ac:dyDescent="0.25">
      <c r="B1954" s="1"/>
      <c r="C1954" s="1"/>
    </row>
    <row r="1955" spans="2:3" x14ac:dyDescent="0.25">
      <c r="B1955" s="1"/>
      <c r="C1955" s="1"/>
    </row>
    <row r="1956" spans="2:3" x14ac:dyDescent="0.25">
      <c r="B1956" s="1"/>
      <c r="C1956" s="1"/>
    </row>
    <row r="1957" spans="2:3" x14ac:dyDescent="0.25">
      <c r="B1957" s="1"/>
      <c r="C1957" s="1"/>
    </row>
    <row r="1958" spans="2:3" x14ac:dyDescent="0.25">
      <c r="B1958" s="1"/>
      <c r="C1958" s="1"/>
    </row>
    <row r="1959" spans="2:3" x14ac:dyDescent="0.25">
      <c r="B1959" s="1"/>
      <c r="C1959" s="1"/>
    </row>
    <row r="1960" spans="2:3" x14ac:dyDescent="0.25">
      <c r="B1960" s="1"/>
      <c r="C1960" s="1"/>
    </row>
    <row r="1961" spans="2:3" x14ac:dyDescent="0.25">
      <c r="B1961" s="1"/>
      <c r="C1961" s="1"/>
    </row>
    <row r="1962" spans="2:3" x14ac:dyDescent="0.25">
      <c r="B1962" s="1"/>
      <c r="C1962" s="1"/>
    </row>
    <row r="1963" spans="2:3" x14ac:dyDescent="0.25">
      <c r="B1963" s="1"/>
      <c r="C1963" s="1"/>
    </row>
    <row r="1964" spans="2:3" x14ac:dyDescent="0.25">
      <c r="B1964" s="1"/>
      <c r="C1964" s="1"/>
    </row>
    <row r="1965" spans="2:3" x14ac:dyDescent="0.25">
      <c r="B1965" s="1"/>
      <c r="C1965" s="1"/>
    </row>
    <row r="1966" spans="2:3" x14ac:dyDescent="0.25">
      <c r="B1966" s="1"/>
      <c r="C1966" s="1"/>
    </row>
    <row r="1967" spans="2:3" x14ac:dyDescent="0.25">
      <c r="B1967" s="1"/>
      <c r="C1967" s="1"/>
    </row>
    <row r="1968" spans="2:3" x14ac:dyDescent="0.25">
      <c r="B1968" s="1"/>
      <c r="C1968" s="1"/>
    </row>
    <row r="1969" spans="2:3" x14ac:dyDescent="0.25">
      <c r="B1969" s="1"/>
      <c r="C1969" s="1"/>
    </row>
    <row r="1970" spans="2:3" x14ac:dyDescent="0.25">
      <c r="B1970" s="1"/>
      <c r="C1970" s="1"/>
    </row>
    <row r="1971" spans="2:3" x14ac:dyDescent="0.25">
      <c r="B1971" s="1"/>
      <c r="C1971" s="1"/>
    </row>
    <row r="1972" spans="2:3" x14ac:dyDescent="0.25">
      <c r="B1972" s="1"/>
      <c r="C1972" s="1"/>
    </row>
    <row r="1973" spans="2:3" x14ac:dyDescent="0.25">
      <c r="B1973" s="1"/>
      <c r="C1973" s="1"/>
    </row>
    <row r="1974" spans="2:3" x14ac:dyDescent="0.25">
      <c r="B1974" s="1"/>
      <c r="C1974" s="1"/>
    </row>
    <row r="1975" spans="2:3" x14ac:dyDescent="0.25">
      <c r="B1975" s="1"/>
      <c r="C1975" s="1"/>
    </row>
    <row r="1976" spans="2:3" x14ac:dyDescent="0.25">
      <c r="B1976" s="1"/>
      <c r="C1976" s="1"/>
    </row>
    <row r="1977" spans="2:3" x14ac:dyDescent="0.25">
      <c r="B1977" s="1"/>
      <c r="C1977" s="1"/>
    </row>
    <row r="1978" spans="2:3" x14ac:dyDescent="0.25">
      <c r="B1978" s="1"/>
      <c r="C1978" s="1"/>
    </row>
    <row r="1979" spans="2:3" x14ac:dyDescent="0.25">
      <c r="B1979" s="1"/>
      <c r="C1979" s="1"/>
    </row>
    <row r="1980" spans="2:3" x14ac:dyDescent="0.25">
      <c r="B1980" s="1"/>
      <c r="C1980" s="1"/>
    </row>
    <row r="1981" spans="2:3" x14ac:dyDescent="0.25">
      <c r="B1981" s="1"/>
      <c r="C1981" s="1"/>
    </row>
    <row r="1982" spans="2:3" x14ac:dyDescent="0.25">
      <c r="B1982" s="1"/>
      <c r="C1982" s="1"/>
    </row>
    <row r="1983" spans="2:3" x14ac:dyDescent="0.25">
      <c r="B1983" s="1"/>
      <c r="C1983" s="1"/>
    </row>
    <row r="1984" spans="2:3" x14ac:dyDescent="0.25">
      <c r="B1984" s="1"/>
      <c r="C1984" s="1"/>
    </row>
    <row r="1985" spans="2:3" x14ac:dyDescent="0.25">
      <c r="B1985" s="1"/>
      <c r="C1985" s="1"/>
    </row>
    <row r="1986" spans="2:3" x14ac:dyDescent="0.25">
      <c r="B1986" s="1"/>
      <c r="C1986" s="1"/>
    </row>
    <row r="1987" spans="2:3" x14ac:dyDescent="0.25">
      <c r="B1987" s="1"/>
      <c r="C1987" s="1"/>
    </row>
    <row r="1988" spans="2:3" x14ac:dyDescent="0.25">
      <c r="B1988" s="1"/>
      <c r="C1988" s="1"/>
    </row>
    <row r="1989" spans="2:3" x14ac:dyDescent="0.25">
      <c r="B1989" s="1"/>
      <c r="C1989" s="1"/>
    </row>
    <row r="1990" spans="2:3" x14ac:dyDescent="0.25">
      <c r="B1990" s="1"/>
      <c r="C1990" s="1"/>
    </row>
    <row r="1991" spans="2:3" x14ac:dyDescent="0.25">
      <c r="B1991" s="1"/>
      <c r="C1991" s="1"/>
    </row>
    <row r="1992" spans="2:3" x14ac:dyDescent="0.25">
      <c r="B1992" s="1"/>
      <c r="C1992" s="1"/>
    </row>
    <row r="1993" spans="2:3" x14ac:dyDescent="0.25">
      <c r="B1993" s="1"/>
      <c r="C1993" s="1"/>
    </row>
    <row r="1994" spans="2:3" x14ac:dyDescent="0.25">
      <c r="B1994" s="1"/>
      <c r="C1994" s="1"/>
    </row>
    <row r="1995" spans="2:3" x14ac:dyDescent="0.25">
      <c r="B1995" s="1"/>
      <c r="C1995" s="1"/>
    </row>
    <row r="1996" spans="2:3" x14ac:dyDescent="0.25">
      <c r="B1996" s="1"/>
      <c r="C1996" s="1"/>
    </row>
    <row r="1997" spans="2:3" x14ac:dyDescent="0.25">
      <c r="B1997" s="1"/>
      <c r="C1997" s="1"/>
    </row>
    <row r="1998" spans="2:3" x14ac:dyDescent="0.25">
      <c r="B1998" s="1"/>
      <c r="C1998" s="1"/>
    </row>
    <row r="1999" spans="2:3" x14ac:dyDescent="0.25">
      <c r="B1999" s="1"/>
      <c r="C1999" s="1"/>
    </row>
    <row r="2000" spans="2:3" x14ac:dyDescent="0.25">
      <c r="B2000" s="1"/>
      <c r="C2000" s="1"/>
    </row>
    <row r="2001" spans="2:3" x14ac:dyDescent="0.25">
      <c r="B2001" s="1"/>
      <c r="C2001" s="1"/>
    </row>
    <row r="2002" spans="2:3" x14ac:dyDescent="0.25">
      <c r="B2002" s="1"/>
      <c r="C2002" s="1"/>
    </row>
    <row r="2003" spans="2:3" x14ac:dyDescent="0.25">
      <c r="B2003" s="1"/>
      <c r="C2003" s="1"/>
    </row>
    <row r="2004" spans="2:3" x14ac:dyDescent="0.25">
      <c r="B2004" s="1"/>
      <c r="C2004" s="1"/>
    </row>
    <row r="2005" spans="2:3" x14ac:dyDescent="0.25">
      <c r="B2005" s="1"/>
      <c r="C2005" s="1"/>
    </row>
    <row r="2006" spans="2:3" x14ac:dyDescent="0.25">
      <c r="B2006" s="1"/>
      <c r="C2006" s="1"/>
    </row>
    <row r="2007" spans="2:3" x14ac:dyDescent="0.25">
      <c r="B2007" s="1"/>
      <c r="C2007" s="1"/>
    </row>
    <row r="2008" spans="2:3" x14ac:dyDescent="0.25">
      <c r="B2008" s="1"/>
      <c r="C2008" s="1"/>
    </row>
    <row r="2009" spans="2:3" x14ac:dyDescent="0.25">
      <c r="B2009" s="1"/>
      <c r="C2009" s="1"/>
    </row>
    <row r="2010" spans="2:3" x14ac:dyDescent="0.25">
      <c r="B2010" s="1"/>
      <c r="C2010" s="1"/>
    </row>
    <row r="2011" spans="2:3" x14ac:dyDescent="0.25">
      <c r="B2011" s="1"/>
      <c r="C2011" s="1"/>
    </row>
    <row r="2012" spans="2:3" x14ac:dyDescent="0.25">
      <c r="B2012" s="1"/>
      <c r="C2012" s="1"/>
    </row>
    <row r="2013" spans="2:3" x14ac:dyDescent="0.25">
      <c r="B2013" s="1"/>
      <c r="C2013" s="1"/>
    </row>
    <row r="2014" spans="2:3" x14ac:dyDescent="0.25">
      <c r="B2014" s="1"/>
      <c r="C2014" s="1"/>
    </row>
    <row r="2015" spans="2:3" x14ac:dyDescent="0.25">
      <c r="B2015" s="1"/>
      <c r="C2015" s="1"/>
    </row>
    <row r="2016" spans="2:3" x14ac:dyDescent="0.25">
      <c r="B2016" s="1"/>
      <c r="C2016" s="1"/>
    </row>
    <row r="2017" spans="2:3" x14ac:dyDescent="0.25">
      <c r="B2017" s="1"/>
      <c r="C2017" s="1"/>
    </row>
    <row r="2018" spans="2:3" x14ac:dyDescent="0.25">
      <c r="B2018" s="1"/>
      <c r="C2018" s="1"/>
    </row>
    <row r="2019" spans="2:3" x14ac:dyDescent="0.25">
      <c r="B2019" s="1"/>
      <c r="C2019" s="1"/>
    </row>
    <row r="2020" spans="2:3" x14ac:dyDescent="0.25">
      <c r="B2020" s="1"/>
      <c r="C2020" s="1"/>
    </row>
    <row r="2021" spans="2:3" x14ac:dyDescent="0.25">
      <c r="B2021" s="1"/>
      <c r="C2021" s="1"/>
    </row>
    <row r="2022" spans="2:3" x14ac:dyDescent="0.25">
      <c r="B2022" s="1"/>
      <c r="C2022" s="1"/>
    </row>
    <row r="2023" spans="2:3" x14ac:dyDescent="0.25">
      <c r="B2023" s="1"/>
      <c r="C2023" s="1"/>
    </row>
    <row r="2024" spans="2:3" x14ac:dyDescent="0.25">
      <c r="B2024" s="1"/>
      <c r="C2024" s="1"/>
    </row>
    <row r="2025" spans="2:3" x14ac:dyDescent="0.25">
      <c r="B2025" s="1"/>
      <c r="C2025" s="1"/>
    </row>
    <row r="2026" spans="2:3" x14ac:dyDescent="0.25">
      <c r="B2026" s="1"/>
      <c r="C2026" s="1"/>
    </row>
    <row r="2027" spans="2:3" x14ac:dyDescent="0.25">
      <c r="B2027" s="1"/>
      <c r="C2027" s="1"/>
    </row>
    <row r="2028" spans="2:3" x14ac:dyDescent="0.25">
      <c r="B2028" s="1"/>
      <c r="C2028" s="1"/>
    </row>
    <row r="2029" spans="2:3" x14ac:dyDescent="0.25">
      <c r="B2029" s="1"/>
      <c r="C2029" s="1"/>
    </row>
    <row r="2030" spans="2:3" x14ac:dyDescent="0.25">
      <c r="B2030" s="1"/>
      <c r="C2030" s="1"/>
    </row>
    <row r="2031" spans="2:3" x14ac:dyDescent="0.25">
      <c r="B2031" s="1"/>
      <c r="C2031" s="1"/>
    </row>
    <row r="2032" spans="2:3" x14ac:dyDescent="0.25">
      <c r="B2032" s="1"/>
      <c r="C2032" s="1"/>
    </row>
    <row r="2033" spans="2:3" x14ac:dyDescent="0.25">
      <c r="B2033" s="1"/>
      <c r="C2033" s="1"/>
    </row>
    <row r="2034" spans="2:3" x14ac:dyDescent="0.25">
      <c r="B2034" s="1"/>
      <c r="C2034" s="1"/>
    </row>
    <row r="2035" spans="2:3" x14ac:dyDescent="0.25">
      <c r="B2035" s="1"/>
      <c r="C2035" s="1"/>
    </row>
    <row r="2036" spans="2:3" x14ac:dyDescent="0.25">
      <c r="B2036" s="1"/>
      <c r="C2036" s="1"/>
    </row>
    <row r="2037" spans="2:3" x14ac:dyDescent="0.25">
      <c r="B2037" s="1"/>
      <c r="C2037" s="1"/>
    </row>
    <row r="2038" spans="2:3" x14ac:dyDescent="0.25">
      <c r="B2038" s="1"/>
      <c r="C2038" s="1"/>
    </row>
    <row r="2039" spans="2:3" x14ac:dyDescent="0.25">
      <c r="B2039" s="1"/>
      <c r="C2039" s="1"/>
    </row>
    <row r="2040" spans="2:3" x14ac:dyDescent="0.25">
      <c r="B2040" s="1"/>
      <c r="C2040" s="1"/>
    </row>
    <row r="2041" spans="2:3" x14ac:dyDescent="0.25">
      <c r="B2041" s="1"/>
      <c r="C2041" s="1"/>
    </row>
    <row r="2042" spans="2:3" x14ac:dyDescent="0.25">
      <c r="B2042" s="1"/>
      <c r="C2042" s="1"/>
    </row>
    <row r="2043" spans="2:3" x14ac:dyDescent="0.25">
      <c r="B2043" s="1"/>
      <c r="C2043" s="1"/>
    </row>
    <row r="2044" spans="2:3" x14ac:dyDescent="0.25">
      <c r="B2044" s="1"/>
      <c r="C2044" s="1"/>
    </row>
    <row r="2045" spans="2:3" x14ac:dyDescent="0.25">
      <c r="B2045" s="1"/>
      <c r="C2045" s="1"/>
    </row>
    <row r="2046" spans="2:3" x14ac:dyDescent="0.25">
      <c r="B2046" s="1"/>
      <c r="C2046" s="1"/>
    </row>
    <row r="2047" spans="2:3" x14ac:dyDescent="0.25">
      <c r="B2047" s="1"/>
      <c r="C2047" s="1"/>
    </row>
    <row r="2048" spans="2:3" x14ac:dyDescent="0.25">
      <c r="B2048" s="1"/>
      <c r="C2048" s="1"/>
    </row>
    <row r="2049" spans="2:3" x14ac:dyDescent="0.25">
      <c r="B2049" s="1"/>
      <c r="C2049" s="1"/>
    </row>
    <row r="2050" spans="2:3" x14ac:dyDescent="0.25">
      <c r="B2050" s="1"/>
      <c r="C2050" s="1"/>
    </row>
    <row r="2051" spans="2:3" x14ac:dyDescent="0.25">
      <c r="B2051" s="1"/>
      <c r="C2051" s="1"/>
    </row>
    <row r="2052" spans="2:3" x14ac:dyDescent="0.25">
      <c r="B2052" s="1"/>
      <c r="C2052" s="1"/>
    </row>
    <row r="2053" spans="2:3" x14ac:dyDescent="0.25">
      <c r="B2053" s="1"/>
      <c r="C2053" s="1"/>
    </row>
    <row r="2054" spans="2:3" x14ac:dyDescent="0.25">
      <c r="B2054" s="1"/>
      <c r="C2054" s="1"/>
    </row>
    <row r="2055" spans="2:3" x14ac:dyDescent="0.25">
      <c r="B2055" s="1"/>
      <c r="C2055" s="1"/>
    </row>
    <row r="2056" spans="2:3" x14ac:dyDescent="0.25">
      <c r="B2056" s="1"/>
      <c r="C2056" s="1"/>
    </row>
    <row r="2057" spans="2:3" x14ac:dyDescent="0.25">
      <c r="B2057" s="1"/>
      <c r="C2057" s="1"/>
    </row>
    <row r="2058" spans="2:3" x14ac:dyDescent="0.25">
      <c r="B2058" s="1"/>
      <c r="C2058" s="1"/>
    </row>
    <row r="2059" spans="2:3" x14ac:dyDescent="0.25">
      <c r="B2059" s="1"/>
      <c r="C2059" s="1"/>
    </row>
    <row r="2060" spans="2:3" x14ac:dyDescent="0.25">
      <c r="B2060" s="1"/>
      <c r="C2060" s="1"/>
    </row>
    <row r="2061" spans="2:3" x14ac:dyDescent="0.25">
      <c r="B2061" s="1"/>
      <c r="C2061" s="1"/>
    </row>
    <row r="2062" spans="2:3" x14ac:dyDescent="0.25">
      <c r="B2062" s="1"/>
      <c r="C2062" s="1"/>
    </row>
    <row r="2063" spans="2:3" x14ac:dyDescent="0.25">
      <c r="B2063" s="1"/>
      <c r="C2063" s="1"/>
    </row>
    <row r="2064" spans="2:3" x14ac:dyDescent="0.25">
      <c r="B2064" s="1"/>
      <c r="C2064" s="1"/>
    </row>
    <row r="2065" spans="2:3" x14ac:dyDescent="0.25">
      <c r="B2065" s="1"/>
      <c r="C2065" s="1"/>
    </row>
    <row r="2066" spans="2:3" x14ac:dyDescent="0.25">
      <c r="B2066" s="1"/>
      <c r="C2066" s="1"/>
    </row>
    <row r="2067" spans="2:3" x14ac:dyDescent="0.25">
      <c r="B2067" s="1"/>
      <c r="C2067" s="1"/>
    </row>
    <row r="2068" spans="2:3" x14ac:dyDescent="0.25">
      <c r="B2068" s="1"/>
      <c r="C2068" s="1"/>
    </row>
    <row r="2069" spans="2:3" x14ac:dyDescent="0.25">
      <c r="B2069" s="1"/>
      <c r="C2069" s="1"/>
    </row>
    <row r="2070" spans="2:3" x14ac:dyDescent="0.25">
      <c r="B2070" s="1"/>
      <c r="C2070" s="1"/>
    </row>
    <row r="2071" spans="2:3" x14ac:dyDescent="0.25">
      <c r="B2071" s="1"/>
      <c r="C2071" s="1"/>
    </row>
    <row r="2072" spans="2:3" x14ac:dyDescent="0.25">
      <c r="B2072" s="1"/>
      <c r="C2072" s="1"/>
    </row>
    <row r="2073" spans="2:3" x14ac:dyDescent="0.25">
      <c r="B2073" s="1"/>
      <c r="C2073" s="1"/>
    </row>
    <row r="2074" spans="2:3" x14ac:dyDescent="0.25">
      <c r="B2074" s="1"/>
      <c r="C2074" s="1"/>
    </row>
    <row r="2075" spans="2:3" x14ac:dyDescent="0.25">
      <c r="B2075" s="1"/>
      <c r="C2075" s="1"/>
    </row>
    <row r="2076" spans="2:3" x14ac:dyDescent="0.25">
      <c r="B2076" s="1"/>
      <c r="C2076" s="1"/>
    </row>
    <row r="2077" spans="2:3" x14ac:dyDescent="0.25">
      <c r="B2077" s="1"/>
      <c r="C2077" s="1"/>
    </row>
    <row r="2078" spans="2:3" x14ac:dyDescent="0.25">
      <c r="B2078" s="1"/>
      <c r="C2078" s="1"/>
    </row>
    <row r="2079" spans="2:3" x14ac:dyDescent="0.25">
      <c r="B2079" s="1"/>
      <c r="C2079" s="1"/>
    </row>
    <row r="2080" spans="2:3" x14ac:dyDescent="0.25">
      <c r="B2080" s="1"/>
      <c r="C2080" s="1"/>
    </row>
    <row r="2081" spans="2:3" x14ac:dyDescent="0.25">
      <c r="B2081" s="1"/>
      <c r="C2081" s="1"/>
    </row>
    <row r="2082" spans="2:3" x14ac:dyDescent="0.25">
      <c r="B2082" s="1"/>
      <c r="C2082" s="1"/>
    </row>
    <row r="2083" spans="2:3" x14ac:dyDescent="0.25">
      <c r="B2083" s="1"/>
      <c r="C2083" s="1"/>
    </row>
    <row r="2084" spans="2:3" x14ac:dyDescent="0.25">
      <c r="B2084" s="1"/>
      <c r="C2084" s="1"/>
    </row>
    <row r="2085" spans="2:3" x14ac:dyDescent="0.25">
      <c r="B2085" s="1"/>
      <c r="C2085" s="1"/>
    </row>
    <row r="2086" spans="2:3" x14ac:dyDescent="0.25">
      <c r="B2086" s="1"/>
      <c r="C2086" s="1"/>
    </row>
    <row r="2087" spans="2:3" x14ac:dyDescent="0.25">
      <c r="B2087" s="1"/>
      <c r="C2087" s="1"/>
    </row>
    <row r="2088" spans="2:3" x14ac:dyDescent="0.25">
      <c r="B2088" s="1"/>
      <c r="C2088" s="1"/>
    </row>
    <row r="2089" spans="2:3" x14ac:dyDescent="0.25">
      <c r="B2089" s="1"/>
      <c r="C2089" s="1"/>
    </row>
    <row r="2090" spans="2:3" x14ac:dyDescent="0.25">
      <c r="B2090" s="1"/>
      <c r="C2090" s="1"/>
    </row>
    <row r="2091" spans="2:3" x14ac:dyDescent="0.25">
      <c r="B2091" s="1"/>
      <c r="C209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1B14-F777-4A7D-83D7-AC175EA9D510}">
  <dimension ref="A3:AB29"/>
  <sheetViews>
    <sheetView tabSelected="1" workbookViewId="0">
      <selection activeCell="H16" sqref="H16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3" width="15.42578125" bestFit="1" customWidth="1"/>
    <col min="5" max="5" width="15.85546875" bestFit="1" customWidth="1"/>
    <col min="6" max="6" width="17.7109375" bestFit="1" customWidth="1"/>
    <col min="7" max="7" width="17.7109375" customWidth="1"/>
    <col min="8" max="8" width="15.85546875" bestFit="1" customWidth="1"/>
    <col min="9" max="9" width="15.5703125" bestFit="1" customWidth="1"/>
    <col min="10" max="10" width="16.42578125" bestFit="1" customWidth="1"/>
    <col min="11" max="11" width="17.7109375" bestFit="1" customWidth="1"/>
    <col min="13" max="13" width="16.5703125" bestFit="1" customWidth="1"/>
    <col min="14" max="14" width="15.5703125" bestFit="1" customWidth="1"/>
    <col min="15" max="15" width="17.7109375" bestFit="1" customWidth="1"/>
    <col min="16" max="16" width="15.42578125" bestFit="1" customWidth="1"/>
    <col min="17" max="17" width="15.5703125" bestFit="1" customWidth="1"/>
    <col min="18" max="18" width="15.85546875" bestFit="1" customWidth="1"/>
    <col min="19" max="19" width="15.5703125" bestFit="1" customWidth="1"/>
    <col min="21" max="21" width="13.140625" bestFit="1" customWidth="1"/>
    <col min="22" max="22" width="15.5703125" bestFit="1" customWidth="1"/>
    <col min="25" max="25" width="15.5703125" bestFit="1" customWidth="1"/>
    <col min="27" max="27" width="13.140625" bestFit="1" customWidth="1"/>
    <col min="28" max="28" width="15.5703125" bestFit="1" customWidth="1"/>
  </cols>
  <sheetData>
    <row r="3" spans="1:28" x14ac:dyDescent="0.25">
      <c r="A3" s="5" t="s">
        <v>2703</v>
      </c>
      <c r="B3" t="s">
        <v>2702</v>
      </c>
      <c r="C3" t="s">
        <v>2937</v>
      </c>
      <c r="E3" s="5" t="s">
        <v>2703</v>
      </c>
      <c r="F3" t="s">
        <v>2942</v>
      </c>
      <c r="H3" s="5" t="s">
        <v>2703</v>
      </c>
      <c r="I3" t="s">
        <v>2702</v>
      </c>
      <c r="J3" t="s">
        <v>2943</v>
      </c>
      <c r="K3" t="s">
        <v>2942</v>
      </c>
      <c r="M3" s="5" t="s">
        <v>2703</v>
      </c>
      <c r="N3" t="s">
        <v>2702</v>
      </c>
      <c r="O3" t="s">
        <v>2942</v>
      </c>
      <c r="P3" t="s">
        <v>2937</v>
      </c>
      <c r="R3" s="5" t="s">
        <v>2703</v>
      </c>
      <c r="S3" t="s">
        <v>2702</v>
      </c>
      <c r="U3" s="5" t="s">
        <v>2703</v>
      </c>
      <c r="V3" t="s">
        <v>2702</v>
      </c>
      <c r="X3" s="5" t="s">
        <v>2703</v>
      </c>
      <c r="Y3" t="s">
        <v>2702</v>
      </c>
      <c r="AA3" s="5" t="s">
        <v>2703</v>
      </c>
      <c r="AB3" t="s">
        <v>2702</v>
      </c>
    </row>
    <row r="4" spans="1:28" x14ac:dyDescent="0.25">
      <c r="A4" s="6" t="s">
        <v>1264</v>
      </c>
      <c r="B4" s="4">
        <v>1410524.6400000004</v>
      </c>
      <c r="C4" s="10">
        <v>25127</v>
      </c>
      <c r="E4" s="6" t="s">
        <v>1264</v>
      </c>
      <c r="F4" s="12">
        <v>394670.6399999999</v>
      </c>
      <c r="G4" s="12"/>
      <c r="H4" s="6" t="s">
        <v>1264</v>
      </c>
      <c r="I4" s="4">
        <v>1410524.6400000004</v>
      </c>
      <c r="J4" s="12">
        <v>1015854</v>
      </c>
      <c r="K4" s="9">
        <v>394670.6399999999</v>
      </c>
      <c r="M4" s="6" t="s">
        <v>2487</v>
      </c>
      <c r="N4" s="12">
        <v>37510.740000000005</v>
      </c>
      <c r="O4" s="12">
        <v>8881.739999999998</v>
      </c>
      <c r="P4" s="15">
        <v>639</v>
      </c>
      <c r="R4" s="6" t="s">
        <v>1020</v>
      </c>
      <c r="S4" s="12">
        <v>69041.069999999992</v>
      </c>
      <c r="U4" s="6" t="s">
        <v>1012</v>
      </c>
      <c r="V4" s="12">
        <v>1644037.5699999996</v>
      </c>
      <c r="X4" s="6" t="s">
        <v>1011</v>
      </c>
      <c r="Y4" s="12">
        <v>1580728.8099999998</v>
      </c>
      <c r="AA4" s="6" t="s">
        <v>2948</v>
      </c>
      <c r="AB4" s="12">
        <v>309759.03999999998</v>
      </c>
    </row>
    <row r="5" spans="1:28" x14ac:dyDescent="0.25">
      <c r="A5" s="6" t="s">
        <v>1261</v>
      </c>
      <c r="B5" s="4">
        <v>462931.42</v>
      </c>
      <c r="C5" s="10">
        <v>8506</v>
      </c>
      <c r="E5" s="6" t="s">
        <v>1261</v>
      </c>
      <c r="F5" s="12">
        <v>125080.41999999998</v>
      </c>
      <c r="G5" s="12"/>
      <c r="H5" s="6" t="s">
        <v>1261</v>
      </c>
      <c r="I5" s="4">
        <v>462931.42</v>
      </c>
      <c r="J5" s="12">
        <v>337851</v>
      </c>
      <c r="K5" s="9">
        <v>125080.41999999998</v>
      </c>
      <c r="M5" s="6" t="s">
        <v>2606</v>
      </c>
      <c r="N5" s="12">
        <v>24640.17</v>
      </c>
      <c r="O5" s="12">
        <v>5325.170000000001</v>
      </c>
      <c r="P5" s="15">
        <v>307</v>
      </c>
      <c r="R5" s="6" t="s">
        <v>1016</v>
      </c>
      <c r="S5" s="12">
        <v>105508.89000000001</v>
      </c>
      <c r="U5" s="6" t="s">
        <v>1013</v>
      </c>
      <c r="V5" s="12">
        <v>958450.38999999885</v>
      </c>
      <c r="X5" s="6" t="s">
        <v>1010</v>
      </c>
      <c r="Y5" s="12">
        <v>1484647.3999999997</v>
      </c>
      <c r="AA5" s="6" t="s">
        <v>2947</v>
      </c>
      <c r="AB5" s="12">
        <v>240048.32</v>
      </c>
    </row>
    <row r="6" spans="1:28" x14ac:dyDescent="0.25">
      <c r="A6" s="6" t="s">
        <v>1270</v>
      </c>
      <c r="B6" s="4">
        <v>365564.96000000008</v>
      </c>
      <c r="C6" s="10">
        <v>6843</v>
      </c>
      <c r="E6" s="6" t="s">
        <v>1270</v>
      </c>
      <c r="F6" s="12">
        <v>97660.96</v>
      </c>
      <c r="G6" s="12"/>
      <c r="H6" s="6" t="s">
        <v>1270</v>
      </c>
      <c r="I6" s="4">
        <v>365564.96000000008</v>
      </c>
      <c r="J6" s="12">
        <v>267904</v>
      </c>
      <c r="K6" s="9">
        <v>97660.96</v>
      </c>
      <c r="M6" s="6" t="s">
        <v>2450</v>
      </c>
      <c r="N6" s="12">
        <v>277044.02</v>
      </c>
      <c r="O6" s="12">
        <v>71573.02</v>
      </c>
      <c r="P6" s="15">
        <v>4949</v>
      </c>
      <c r="R6" s="6" t="s">
        <v>1018</v>
      </c>
      <c r="S6" s="12">
        <v>121614.45000000004</v>
      </c>
      <c r="U6" s="6" t="s">
        <v>1014</v>
      </c>
      <c r="V6" s="12">
        <v>462888.25</v>
      </c>
      <c r="X6" s="6" t="s">
        <v>2704</v>
      </c>
      <c r="Y6" s="12">
        <v>3065376.21</v>
      </c>
      <c r="AA6" s="6" t="s">
        <v>2951</v>
      </c>
      <c r="AB6" s="12">
        <v>227650.01999999993</v>
      </c>
    </row>
    <row r="7" spans="1:28" x14ac:dyDescent="0.25">
      <c r="A7" s="6" t="s">
        <v>1026</v>
      </c>
      <c r="B7" s="4">
        <v>214323.30000000005</v>
      </c>
      <c r="C7" s="10">
        <v>3221</v>
      </c>
      <c r="E7" s="6" t="s">
        <v>1026</v>
      </c>
      <c r="F7" s="12">
        <v>63278.299999999988</v>
      </c>
      <c r="G7" s="12"/>
      <c r="H7" s="6" t="s">
        <v>1026</v>
      </c>
      <c r="I7" s="4">
        <v>214323.30000000005</v>
      </c>
      <c r="J7" s="12">
        <v>151045</v>
      </c>
      <c r="K7" s="9">
        <v>63278.299999999988</v>
      </c>
      <c r="M7" s="6" t="s">
        <v>2479</v>
      </c>
      <c r="N7" s="12">
        <v>37766.270000000004</v>
      </c>
      <c r="O7" s="12">
        <v>10018.27</v>
      </c>
      <c r="P7" s="15">
        <v>728</v>
      </c>
      <c r="R7" s="6" t="s">
        <v>1022</v>
      </c>
      <c r="S7" s="12">
        <v>143632.87</v>
      </c>
      <c r="U7" s="6" t="s">
        <v>2704</v>
      </c>
      <c r="V7" s="12">
        <v>3065376.21</v>
      </c>
      <c r="AA7" s="6" t="s">
        <v>2944</v>
      </c>
      <c r="AB7" s="12">
        <v>208683.81000000003</v>
      </c>
    </row>
    <row r="8" spans="1:28" x14ac:dyDescent="0.25">
      <c r="A8" s="6" t="s">
        <v>1031</v>
      </c>
      <c r="B8" s="4">
        <v>172234.61</v>
      </c>
      <c r="C8" s="10">
        <v>3034</v>
      </c>
      <c r="E8" s="6" t="s">
        <v>1031</v>
      </c>
      <c r="F8" s="12">
        <v>47874.61</v>
      </c>
      <c r="G8" s="12"/>
      <c r="H8" s="6" t="s">
        <v>1031</v>
      </c>
      <c r="I8" s="4">
        <v>172234.61</v>
      </c>
      <c r="J8" s="12">
        <v>124360</v>
      </c>
      <c r="K8" s="9">
        <v>47874.61</v>
      </c>
      <c r="M8" s="6" t="s">
        <v>2585</v>
      </c>
      <c r="N8" s="12">
        <v>30233.61</v>
      </c>
      <c r="O8" s="12">
        <v>6424.6100000000006</v>
      </c>
      <c r="P8" s="15">
        <v>424</v>
      </c>
      <c r="R8" s="6" t="s">
        <v>1031</v>
      </c>
      <c r="S8" s="12">
        <v>172234.61</v>
      </c>
      <c r="AA8" s="6" t="s">
        <v>2952</v>
      </c>
      <c r="AB8" s="12">
        <v>278278.83000000007</v>
      </c>
    </row>
    <row r="9" spans="1:28" x14ac:dyDescent="0.25">
      <c r="A9" s="6" t="s">
        <v>1022</v>
      </c>
      <c r="B9" s="4">
        <v>143632.87</v>
      </c>
      <c r="C9" s="10">
        <v>2577</v>
      </c>
      <c r="E9" s="6" t="s">
        <v>1022</v>
      </c>
      <c r="F9" s="12">
        <v>44316.87000000001</v>
      </c>
      <c r="G9" s="12"/>
      <c r="H9" s="6" t="s">
        <v>1022</v>
      </c>
      <c r="I9" s="4">
        <v>143632.87</v>
      </c>
      <c r="J9" s="12">
        <v>99316</v>
      </c>
      <c r="K9" s="9">
        <v>44316.87000000001</v>
      </c>
      <c r="M9" s="6" t="s">
        <v>2559</v>
      </c>
      <c r="N9" s="12">
        <v>24087.590000000004</v>
      </c>
      <c r="O9" s="12">
        <v>7577.5900000000011</v>
      </c>
      <c r="P9" s="15">
        <v>644</v>
      </c>
      <c r="R9" s="6" t="s">
        <v>1026</v>
      </c>
      <c r="S9" s="12">
        <v>214323.30000000005</v>
      </c>
      <c r="AA9" s="6" t="s">
        <v>2950</v>
      </c>
      <c r="AB9" s="12">
        <v>226090.05999999991</v>
      </c>
    </row>
    <row r="10" spans="1:28" x14ac:dyDescent="0.25">
      <c r="A10" s="6" t="s">
        <v>1018</v>
      </c>
      <c r="B10" s="4">
        <v>121614.45000000004</v>
      </c>
      <c r="C10" s="10">
        <v>2338</v>
      </c>
      <c r="E10" s="6" t="s">
        <v>1016</v>
      </c>
      <c r="F10" s="12">
        <v>31427.89</v>
      </c>
      <c r="G10" s="12"/>
      <c r="H10" s="6" t="s">
        <v>1018</v>
      </c>
      <c r="I10" s="4">
        <v>121614.45000000004</v>
      </c>
      <c r="J10" s="12">
        <v>98590</v>
      </c>
      <c r="K10" s="9">
        <v>23024.45</v>
      </c>
      <c r="M10" s="6" t="s">
        <v>2570</v>
      </c>
      <c r="N10" s="12">
        <v>30086.149999999998</v>
      </c>
      <c r="O10" s="12">
        <v>7020.1499999999987</v>
      </c>
      <c r="P10" s="15">
        <v>518</v>
      </c>
      <c r="R10" s="6" t="s">
        <v>1270</v>
      </c>
      <c r="S10" s="12">
        <v>365564.96000000008</v>
      </c>
      <c r="AA10" s="6" t="s">
        <v>2949</v>
      </c>
      <c r="AB10" s="12">
        <v>257848.50999999992</v>
      </c>
    </row>
    <row r="11" spans="1:28" x14ac:dyDescent="0.25">
      <c r="A11" s="6" t="s">
        <v>1016</v>
      </c>
      <c r="B11" s="4">
        <v>105508.89000000001</v>
      </c>
      <c r="C11" s="10">
        <v>1732</v>
      </c>
      <c r="E11" s="6" t="s">
        <v>1018</v>
      </c>
      <c r="F11" s="12">
        <v>23024.45</v>
      </c>
      <c r="G11" s="12"/>
      <c r="H11" s="6" t="s">
        <v>1016</v>
      </c>
      <c r="I11" s="4">
        <v>105508.89000000001</v>
      </c>
      <c r="J11" s="12">
        <v>74081</v>
      </c>
      <c r="K11" s="9">
        <v>31427.89</v>
      </c>
      <c r="M11" s="6" t="s">
        <v>2472</v>
      </c>
      <c r="N11" s="12">
        <v>57382.489999999983</v>
      </c>
      <c r="O11" s="12">
        <v>16732.490000000002</v>
      </c>
      <c r="P11" s="15">
        <v>1258</v>
      </c>
      <c r="R11" s="6" t="s">
        <v>1261</v>
      </c>
      <c r="S11" s="12">
        <v>462931.42</v>
      </c>
      <c r="AA11" s="6" t="s">
        <v>2945</v>
      </c>
      <c r="AB11" s="12">
        <v>234975.80000000008</v>
      </c>
    </row>
    <row r="12" spans="1:28" x14ac:dyDescent="0.25">
      <c r="A12" s="6" t="s">
        <v>1020</v>
      </c>
      <c r="B12" s="4">
        <v>69041.069999999992</v>
      </c>
      <c r="C12" s="10">
        <v>1308</v>
      </c>
      <c r="E12" s="6" t="s">
        <v>1020</v>
      </c>
      <c r="F12" s="12">
        <v>18265.07</v>
      </c>
      <c r="G12" s="12"/>
      <c r="H12" s="6" t="s">
        <v>1020</v>
      </c>
      <c r="I12" s="4">
        <v>69041.069999999992</v>
      </c>
      <c r="J12" s="12">
        <v>50776</v>
      </c>
      <c r="K12" s="9">
        <v>18265.07</v>
      </c>
      <c r="M12" s="6" t="s">
        <v>2545</v>
      </c>
      <c r="N12" s="12">
        <v>27536.639999999999</v>
      </c>
      <c r="O12" s="12">
        <v>8737.64</v>
      </c>
      <c r="P12" s="15">
        <v>449</v>
      </c>
      <c r="R12" s="6" t="s">
        <v>1264</v>
      </c>
      <c r="S12" s="12">
        <v>1410524.6400000004</v>
      </c>
      <c r="AA12" s="6" t="s">
        <v>2955</v>
      </c>
      <c r="AB12" s="12">
        <v>278306.06999999995</v>
      </c>
    </row>
    <row r="13" spans="1:28" x14ac:dyDescent="0.25">
      <c r="A13" s="6" t="s">
        <v>2704</v>
      </c>
      <c r="B13" s="4">
        <v>3065376.21</v>
      </c>
      <c r="C13" s="10">
        <v>54686</v>
      </c>
      <c r="E13" s="6" t="s">
        <v>2704</v>
      </c>
      <c r="F13" s="12">
        <v>845599.20999999857</v>
      </c>
      <c r="G13" s="12"/>
      <c r="H13" s="6" t="s">
        <v>2704</v>
      </c>
      <c r="I13" s="4">
        <v>3065376.21</v>
      </c>
      <c r="J13" s="12">
        <v>2219777</v>
      </c>
      <c r="K13" s="9">
        <v>845599.20999999857</v>
      </c>
      <c r="M13" s="6" t="s">
        <v>2558</v>
      </c>
      <c r="N13" s="12">
        <v>24481.190000000002</v>
      </c>
      <c r="O13" s="12">
        <v>5769.19</v>
      </c>
      <c r="P13" s="15">
        <v>346</v>
      </c>
      <c r="R13" s="6" t="s">
        <v>2704</v>
      </c>
      <c r="S13" s="12">
        <v>3065376.21</v>
      </c>
      <c r="AA13" s="6" t="s">
        <v>2954</v>
      </c>
      <c r="AB13" s="12">
        <v>294533.14999999991</v>
      </c>
    </row>
    <row r="14" spans="1:28" x14ac:dyDescent="0.25">
      <c r="M14" s="6" t="s">
        <v>2557</v>
      </c>
      <c r="N14" s="12">
        <v>31311.370000000003</v>
      </c>
      <c r="O14" s="12">
        <v>5618.3700000000008</v>
      </c>
      <c r="P14" s="15">
        <v>414</v>
      </c>
      <c r="AA14" s="6" t="s">
        <v>2953</v>
      </c>
      <c r="AB14" s="12">
        <v>200151.23999999996</v>
      </c>
    </row>
    <row r="15" spans="1:28" x14ac:dyDescent="0.25">
      <c r="M15" s="6" t="s">
        <v>2647</v>
      </c>
      <c r="N15" s="12">
        <v>26188.690000000002</v>
      </c>
      <c r="O15" s="12">
        <v>8289.69</v>
      </c>
      <c r="P15" s="15">
        <v>377</v>
      </c>
      <c r="AA15" s="6" t="s">
        <v>2946</v>
      </c>
      <c r="AB15" s="12">
        <v>309051.35999999993</v>
      </c>
    </row>
    <row r="16" spans="1:28" x14ac:dyDescent="0.25">
      <c r="M16" s="6" t="s">
        <v>2542</v>
      </c>
      <c r="N16" s="12">
        <v>27619.5</v>
      </c>
      <c r="O16" s="12">
        <v>9302.5</v>
      </c>
      <c r="P16" s="15">
        <v>342</v>
      </c>
      <c r="AA16" s="6" t="s">
        <v>2704</v>
      </c>
      <c r="AB16" s="12">
        <v>3065376.21</v>
      </c>
    </row>
    <row r="17" spans="13:16" x14ac:dyDescent="0.25">
      <c r="M17" s="6" t="s">
        <v>2475</v>
      </c>
      <c r="N17" s="12">
        <v>55165.179999999993</v>
      </c>
      <c r="O17" s="12">
        <v>17036.180000000008</v>
      </c>
      <c r="P17" s="15">
        <v>1053</v>
      </c>
    </row>
    <row r="18" spans="13:16" x14ac:dyDescent="0.25">
      <c r="M18" s="6" t="s">
        <v>2483</v>
      </c>
      <c r="N18" s="12">
        <v>112881.67999999996</v>
      </c>
      <c r="O18" s="12">
        <v>30176.68</v>
      </c>
      <c r="P18" s="15">
        <v>1927</v>
      </c>
    </row>
    <row r="19" spans="13:16" x14ac:dyDescent="0.25">
      <c r="M19" s="6" t="s">
        <v>2454</v>
      </c>
      <c r="N19" s="12">
        <v>31521.57</v>
      </c>
      <c r="O19" s="12">
        <v>9379.5700000000015</v>
      </c>
      <c r="P19" s="15">
        <v>592</v>
      </c>
    </row>
    <row r="20" spans="13:16" x14ac:dyDescent="0.25">
      <c r="M20" s="6" t="s">
        <v>2581</v>
      </c>
      <c r="N20" s="12">
        <v>25667.5</v>
      </c>
      <c r="O20" s="12">
        <v>7010.5</v>
      </c>
      <c r="P20" s="15">
        <v>409</v>
      </c>
    </row>
    <row r="21" spans="13:16" x14ac:dyDescent="0.25">
      <c r="M21" s="6" t="s">
        <v>2510</v>
      </c>
      <c r="N21" s="12">
        <v>74420.87999999999</v>
      </c>
      <c r="O21" s="12">
        <v>23233.879999999997</v>
      </c>
      <c r="P21" s="15">
        <v>1305</v>
      </c>
    </row>
    <row r="22" spans="13:16" x14ac:dyDescent="0.25">
      <c r="M22" s="6" t="s">
        <v>2467</v>
      </c>
      <c r="N22" s="12">
        <v>60596.529999999984</v>
      </c>
      <c r="O22" s="12">
        <v>20079.530000000002</v>
      </c>
      <c r="P22" s="15">
        <v>1113</v>
      </c>
    </row>
    <row r="23" spans="13:16" x14ac:dyDescent="0.25">
      <c r="M23" s="6" t="s">
        <v>2577</v>
      </c>
      <c r="N23" s="12">
        <v>25669.950000000004</v>
      </c>
      <c r="O23" s="12">
        <v>7061.95</v>
      </c>
      <c r="P23" s="15">
        <v>438</v>
      </c>
    </row>
    <row r="24" spans="13:16" x14ac:dyDescent="0.25">
      <c r="M24" s="6" t="s">
        <v>2492</v>
      </c>
      <c r="N24" s="12">
        <v>24804.260000000002</v>
      </c>
      <c r="O24" s="12">
        <v>4022.2599999999993</v>
      </c>
      <c r="P24" s="15">
        <v>409</v>
      </c>
    </row>
    <row r="25" spans="13:16" x14ac:dyDescent="0.25">
      <c r="M25" s="6" t="s">
        <v>2458</v>
      </c>
      <c r="N25" s="12">
        <v>144019.59</v>
      </c>
      <c r="O25" s="12">
        <v>39605.590000000011</v>
      </c>
      <c r="P25" s="15">
        <v>3021</v>
      </c>
    </row>
    <row r="26" spans="13:16" x14ac:dyDescent="0.25">
      <c r="M26" s="6" t="s">
        <v>2556</v>
      </c>
      <c r="N26" s="12">
        <v>25524.179999999997</v>
      </c>
      <c r="O26" s="12">
        <v>8339.18</v>
      </c>
      <c r="P26" s="15">
        <v>452</v>
      </c>
    </row>
    <row r="27" spans="13:16" x14ac:dyDescent="0.25">
      <c r="M27" s="6" t="s">
        <v>2456</v>
      </c>
      <c r="N27" s="12">
        <v>31130.61</v>
      </c>
      <c r="O27" s="12">
        <v>5945.6099999999988</v>
      </c>
      <c r="P27" s="15">
        <v>485</v>
      </c>
    </row>
    <row r="28" spans="13:16" x14ac:dyDescent="0.25">
      <c r="M28" s="6" t="s">
        <v>2460</v>
      </c>
      <c r="N28" s="12">
        <v>37648.090000000004</v>
      </c>
      <c r="O28" s="12">
        <v>9321.09</v>
      </c>
      <c r="P28" s="15">
        <v>743</v>
      </c>
    </row>
    <row r="29" spans="13:16" x14ac:dyDescent="0.25">
      <c r="M29" s="6" t="s">
        <v>2704</v>
      </c>
      <c r="N29" s="12">
        <v>1304938.4499999993</v>
      </c>
      <c r="O29" s="12">
        <v>352482.45000000024</v>
      </c>
      <c r="P29" s="15">
        <v>23342</v>
      </c>
    </row>
  </sheetData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 9 1 < / i n t > < / v a l u e > < / i t e m > < i t e m > < k e y > < s t r i n g > D a t e < / s t r i n g > < / k e y > < v a l u e > < i n t > 6 6 < / i n t > < / v a l u e > < / i t e m > < i t e m > < k e y > < s t r i n g > D a y   N a m e < / s t r i n g > < / k e y > < v a l u e > < i n t > 1 0 5 < / i n t > < / v a l u e > < / i t e m > < i t e m > < k e y > < s t r i n g > M o n t h   N a m e < / s t r i n g > < / k e y > < v a l u e > < i n t > 1 2 1 < / i n t > < / v a l u e > < / i t e m > < i t e m > < k e y > < s t r i n g > T i m e < / s t r i n g > < / k e y > < v a l u e > < i n t > 6 8 < / i n t > < / v a l u e > < / i t e m > < i t e m > < k e y > < s t r i n g > E m a i l < / s t r i n g > < / k e y > < v a l u e > < i n t > 7 2 < / i n t > < / v a l u e > < / i t e m > < i t e m > < k e y > < s t r i n g > F u l l   N a m e < / s t r i n g > < / k e y > < v a l u e > < i n t > 1 0 2 < / i n t > < / v a l u e > < / i t e m > < i t e m > < k e y > < s t r i n g > G e n d e r < / s t r i n g > < / k e y > < v a l u e > < i n t > 8 4 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 6 9 < / i n t > < / v a l u e > < / i t e m > < i t e m > < k e y > < s t r i n g > C o u n t r y < / s t r i n g > < / k e y > < v a l u e > < i n t > 8 7 < / i n t > < / v a l u e > < / i t e m > < i t e m > < k e y > < s t r i n g > S e g m e n t < / s t r i n g > < / k e y > < v a l u e > < i n t > 9 4 < / i n t > < / v a l u e > < / i t e m > < i t e m > < k e y > < s t r i n g > P r o d u c t   I D < / s t r i n g > < / k e y > < v a l u e > < i n t > 1 0 5 < / i n t > < / v a l u e > < / i t e m > < i t e m > < k e y > < s t r i n g > Q u a n t i t y < / s t r i n g > < / k e y > < v a l u e > < i n t > 8 9 < / i n t > < / v a l u e > < / i t e m > < i t e m > < k e y > < s t r i n g > R e v e n u e < / s t r i n g > < / k e y > < v a l u e > < i n t > 9 3 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 D a y   N a m e 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 T i m e < / s t r i n g > < / k e y > < v a l u e > < i n t > 4 < / i n t > < / v a l u e > < / i t e m > < i t e m > < k e y > < s t r i n g > E m a i l < / s t r i n g > < / k e y > < v a l u e > < i n t > 5 < / i n t > < / v a l u e > < / i t e m > < i t e m > < k e y > < s t r i n g > F u l l   N a m e 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 C o u n t r y < / s t r i n g > < / k e y > < v a l u e > < i n t > 1 0 < / i n t > < / v a l u e > < / i t e m > < i t e m > < k e y > < s t r i n g > S e g m e n t < / s t r i n g > < / k e y > < v a l u e > < i n t > 1 1 < / i n t > < / v a l u e > < / i t e m > < i t e m > < k e y > < s t r i n g > P r o d u c t   I D < / s t r i n g > < / k e y > < v a l u e > < i n t > 1 2 < / i n t > < / v a l u e > < / i t e m > < i t e m > < k e y > < s t r i n g > Q u a n t i t y < / s t r i n g > < / k e y > < v a l u e > < i n t > 1 3 < / i n t > < / v a l u e > < / i t e m > < i t e m > < k e y > < s t r i n g > R e v e n u e 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 2 0 2 4 - 1 0 - 0 4 T 0 2 : 0 3 : 4 8 . 7 2 2 5 8 0 7 + 0 1 : 0 0 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 C o l u m n s \ U n i t   P r i c e < / K e y > < / D i a g r a m O b j e c t K e y > < D i a g r a m O b j e c t K e y > < K e y > C o l u m n s \ U n i t 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 C o l u m n s \ D a t e < / K e y > < / D i a g r a m O b j e c t K e y > < D i a g r a m O b j e c t K e y > < K e y > C o l u m n s \ D a y   N a m e < / K e y > < / D i a g r a m O b j e c t K e y > < D i a g r a m O b j e c t K e y > < K e y > C o l u m n s \ M o n t h   N a m e < / K e y > < / D i a g r a m O b j e c t K e y > < D i a g r a m O b j e c t K e y > < K e y > C o l u m n s \ T i m e < / K e y > < / D i a g r a m O b j e c t K e y > < D i a g r a m O b j e c t K e y > < K e y > C o l u m n s \ E m a i l < / K e y > < / D i a g r a m O b j e c t K e y > < D i a g r a m O b j e c t K e y > < K e y > C o l u m n s \ F u l l   N a m e < / K e y > < / D i a g r a m O b j e c t K e y > < D i a g r a m O b j e c t K e y > < K e y > C o l u m n s \ G e n d e r 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 C o l u m n s \ S e g m e n t 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 C o l u m n s \ R e v e n u e 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 T a b l e s \ S a l e s \ C o l u m n s \ D a y   N a m e < / K e y > < / D i a g r a m O b j e c t K e y > < D i a g r a m O b j e c t K e y > < K e y > T a b l e s \ S a l e s \ C o l u m n s \ M o n t h   N a m e < / K e y > < / D i a g r a m O b j e c t K e y > < D i a g r a m O b j e c t K e y > < K e y > T a b l e s \ S a l e s \ C o l u m n s \ T i m e < / K e y > < / D i a g r a m O b j e c t K e y > < D i a g r a m O b j e c t K e y > < K e y > T a b l e s \ S a l e s \ C o l u m n s \ E m a i l < / K e y > < / D i a g r a m O b j e c t K e y > < D i a g r a m O b j e c t K e y > < K e y > T a b l e s \ S a l e s \ C o l u m n s \ F u l l   N a m e < / K e y > < / D i a g r a m O b j e c t K e y > < D i a g r a m O b j e c t K e y > < K e y > T a b l e s \ S a l e s \ C o l u m n s \ G e n d e r < / K e y > < / D i a g r a m O b j e c t K e y > < D i a g r a m O b j e c t K e y > < K e y > T a b l e s \ S a l e s \ C o l u m n s \ C i t y < / K e y > < / D i a g r a m O b j e c t K e y > < D i a g r a m O b j e c t K e y > < K e y > T a b l e s \ S a l e s \ C o l u m n s \ S t a t e < / K e y > < / D i a g r a m O b j e c t K e y > < D i a g r a m O b j e c t K e y > < K e y > T a b l e s \ S a l e s \ C o l u m n s \ C o u n t r y < / K e y > < / D i a g r a m O b j e c t K e y > < D i a g r a m O b j e c t K e y > < K e y > T a b l e s \ S a l e s \ C o l u m n s \ S e g m e n t 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 T a b l e s \ S a l e s \ C o l u m n s \ R e v e n u e < / K e y > < / D i a g r a m O b j e c t K e y > < D i a g r a m O b j e c t K e y > < K e y > T a b l e s \ S a l e s \ M e a s u r e s \ S u m   o f   R e v e n u e < / K e y > < / D i a g r a m O b j e c t K e y > < D i a g r a m O b j e c t K e y > < K e y > T a b l e s \ S a l e s \ S u m   o f   R e v e n u e \ A d d i t i o n a l 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 T a b l e s \ P r o d u c t s \ C o l u m n s \ U n i t   P r i c e < / K e y > < / D i a g r a m O b j e c t K e y > < D i a g r a m O b j e c t K e y > < K e y > T a b l e s \ P r o d u c t s \ C o l u m n s \ U n i t   C o s t 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 1 0 . 5 9 9 9 9 9 9 9 9 9 9 9 9 9 4 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 1 0 5 < / i n t > < / v a l u e > < / i t e m > < i t e m > < k e y > < s t r i n g > P r o d u c t   N a m e < / s t r i n g > < / k e y > < v a l u e > < i n t > 1 3 1 < / i n t > < / v a l u e > < / i t e m > < i t e m > < k e y > < s t r i n g > C a t e g o r y < / s t r i n g > < / k e y > < v a l u e > < i n t > 9 5 < / i n t > < / v a l u e > < / i t e m > < i t e m > < k e y > < s t r i n g > U n i t   P r i c e < / s t r i n g > < / k e y > < v a l u e > < i n t > 9 9 < / i n t > < / v a l u e > < / i t e m > < i t e m > < k e y > < s t r i n g > U n i t   C o s t < / s t r i n g > < / k e y > < v a l u e > < i n t > 9 7 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 U n i t   C o s t 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a l e s , P r o d u c t s ] ] > < / C u s t o m C o n t e n t > < / G e m i n i > 
</file>

<file path=customXml/itemProps1.xml><?xml version="1.0" encoding="utf-8"?>
<ds:datastoreItem xmlns:ds="http://schemas.openxmlformats.org/officeDocument/2006/customXml" ds:itemID="{E48EA6C4-17CC-4AF1-9C1E-D18A93ACF79D}">
  <ds:schemaRefs/>
</ds:datastoreItem>
</file>

<file path=customXml/itemProps10.xml><?xml version="1.0" encoding="utf-8"?>
<ds:datastoreItem xmlns:ds="http://schemas.openxmlformats.org/officeDocument/2006/customXml" ds:itemID="{70903D92-681F-43A9-A251-75AB9476F5AE}">
  <ds:schemaRefs/>
</ds:datastoreItem>
</file>

<file path=customXml/itemProps11.xml><?xml version="1.0" encoding="utf-8"?>
<ds:datastoreItem xmlns:ds="http://schemas.openxmlformats.org/officeDocument/2006/customXml" ds:itemID="{FBF58839-1CB9-4E70-BDEC-0A79941920AB}">
  <ds:schemaRefs/>
</ds:datastoreItem>
</file>

<file path=customXml/itemProps12.xml><?xml version="1.0" encoding="utf-8"?>
<ds:datastoreItem xmlns:ds="http://schemas.openxmlformats.org/officeDocument/2006/customXml" ds:itemID="{BB024186-4CA5-490A-92E0-1EDA365A7C6A}">
  <ds:schemaRefs/>
</ds:datastoreItem>
</file>

<file path=customXml/itemProps13.xml><?xml version="1.0" encoding="utf-8"?>
<ds:datastoreItem xmlns:ds="http://schemas.openxmlformats.org/officeDocument/2006/customXml" ds:itemID="{F6C4E7D0-AC4E-43F0-8863-0F2BD93412EA}">
  <ds:schemaRefs/>
</ds:datastoreItem>
</file>

<file path=customXml/itemProps14.xml><?xml version="1.0" encoding="utf-8"?>
<ds:datastoreItem xmlns:ds="http://schemas.openxmlformats.org/officeDocument/2006/customXml" ds:itemID="{71F450DF-ACE5-45AA-A0F0-22C25186AD45}">
  <ds:schemaRefs/>
</ds:datastoreItem>
</file>

<file path=customXml/itemProps15.xml><?xml version="1.0" encoding="utf-8"?>
<ds:datastoreItem xmlns:ds="http://schemas.openxmlformats.org/officeDocument/2006/customXml" ds:itemID="{EAE87EF1-BEC9-481A-ABF9-D4CA5E9FBD38}">
  <ds:schemaRefs/>
</ds:datastoreItem>
</file>

<file path=customXml/itemProps16.xml><?xml version="1.0" encoding="utf-8"?>
<ds:datastoreItem xmlns:ds="http://schemas.openxmlformats.org/officeDocument/2006/customXml" ds:itemID="{126087AC-7E56-47BD-BE62-0EB18F814F3E}">
  <ds:schemaRefs/>
</ds:datastoreItem>
</file>

<file path=customXml/itemProps17.xml><?xml version="1.0" encoding="utf-8"?>
<ds:datastoreItem xmlns:ds="http://schemas.openxmlformats.org/officeDocument/2006/customXml" ds:itemID="{44008315-07A8-4FEA-AB9B-83CEE1452720}">
  <ds:schemaRefs/>
</ds:datastoreItem>
</file>

<file path=customXml/itemProps2.xml><?xml version="1.0" encoding="utf-8"?>
<ds:datastoreItem xmlns:ds="http://schemas.openxmlformats.org/officeDocument/2006/customXml" ds:itemID="{384E41F2-9BAA-458D-9908-695541D74CDA}">
  <ds:schemaRefs/>
</ds:datastoreItem>
</file>

<file path=customXml/itemProps3.xml><?xml version="1.0" encoding="utf-8"?>
<ds:datastoreItem xmlns:ds="http://schemas.openxmlformats.org/officeDocument/2006/customXml" ds:itemID="{7FACF3B3-5F78-42E7-9C6D-88CB0CD214D3}">
  <ds:schemaRefs/>
</ds:datastoreItem>
</file>

<file path=customXml/itemProps4.xml><?xml version="1.0" encoding="utf-8"?>
<ds:datastoreItem xmlns:ds="http://schemas.openxmlformats.org/officeDocument/2006/customXml" ds:itemID="{C5290E06-472A-4EE3-B07F-CC33EE4605D3}">
  <ds:schemaRefs/>
</ds:datastoreItem>
</file>

<file path=customXml/itemProps5.xml><?xml version="1.0" encoding="utf-8"?>
<ds:datastoreItem xmlns:ds="http://schemas.openxmlformats.org/officeDocument/2006/customXml" ds:itemID="{6FE94761-0451-43F5-9944-F5E4B43AE222}">
  <ds:schemaRefs/>
</ds:datastoreItem>
</file>

<file path=customXml/itemProps6.xml><?xml version="1.0" encoding="utf-8"?>
<ds:datastoreItem xmlns:ds="http://schemas.openxmlformats.org/officeDocument/2006/customXml" ds:itemID="{28D0E0BE-204E-4811-9E47-BD3AE4CF4974}">
  <ds:schemaRefs/>
</ds:datastoreItem>
</file>

<file path=customXml/itemProps7.xml><?xml version="1.0" encoding="utf-8"?>
<ds:datastoreItem xmlns:ds="http://schemas.openxmlformats.org/officeDocument/2006/customXml" ds:itemID="{AFFFB05B-7D6D-4EE6-AF33-C597B773D70D}">
  <ds:schemaRefs/>
</ds:datastoreItem>
</file>

<file path=customXml/itemProps8.xml><?xml version="1.0" encoding="utf-8"?>
<ds:datastoreItem xmlns:ds="http://schemas.openxmlformats.org/officeDocument/2006/customXml" ds:itemID="{1B27CD57-90BE-4E54-95F5-DE6416C93DF3}">
  <ds:schemaRefs/>
</ds:datastoreItem>
</file>

<file path=customXml/itemProps9.xml><?xml version="1.0" encoding="utf-8"?>
<ds:datastoreItem xmlns:ds="http://schemas.openxmlformats.org/officeDocument/2006/customXml" ds:itemID="{42859228-2AD6-407A-A4C7-690B6D469B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 Raw Data</vt:lpstr>
      <vt:lpstr>Product -Raw Data</vt:lpstr>
      <vt:lpstr>Sales</vt:lpstr>
      <vt:lpstr>Products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Akintola</dc:creator>
  <cp:lastModifiedBy>Julius Adebowale (Student)</cp:lastModifiedBy>
  <dcterms:created xsi:type="dcterms:W3CDTF">2023-10-25T14:04:14Z</dcterms:created>
  <dcterms:modified xsi:type="dcterms:W3CDTF">2024-10-19T03:26:04Z</dcterms:modified>
</cp:coreProperties>
</file>