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Uni CS\Graduate\COMSE6998_012 - Practical DL\Project\distributed-ml-prototype\"/>
    </mc:Choice>
  </mc:AlternateContent>
  <xr:revisionPtr revIDLastSave="0" documentId="13_ncr:1_{0BBA1D72-62B6-4437-B0CF-AACC7B6C56C4}" xr6:coauthVersionLast="47" xr6:coauthVersionMax="47" xr10:uidLastSave="{00000000-0000-0000-0000-000000000000}"/>
  <bookViews>
    <workbookView xWindow="-120" yWindow="-120" windowWidth="38640" windowHeight="21240" activeTab="1" xr2:uid="{816BF27E-68D6-4FE0-A21F-F97AED8A31B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2" l="1"/>
  <c r="H26" i="2"/>
  <c r="H27" i="2"/>
  <c r="H24" i="2"/>
  <c r="G25" i="2"/>
  <c r="G26" i="2"/>
  <c r="G27" i="2"/>
  <c r="G24" i="2"/>
  <c r="F25" i="2"/>
  <c r="F26" i="2"/>
  <c r="F27" i="2"/>
  <c r="F24" i="2"/>
  <c r="E25" i="2"/>
  <c r="E26" i="2"/>
  <c r="E27" i="2"/>
  <c r="E24" i="2"/>
  <c r="D27" i="2"/>
  <c r="D26" i="2"/>
  <c r="D25" i="2"/>
  <c r="D24" i="2"/>
  <c r="Z21" i="2"/>
  <c r="AA21" i="2" s="1"/>
  <c r="AA20" i="2"/>
  <c r="Z20" i="2"/>
  <c r="Z19" i="2"/>
  <c r="AA19" i="2" s="1"/>
  <c r="Z18" i="2"/>
  <c r="AA18" i="2" s="1"/>
  <c r="I20" i="1"/>
  <c r="H20" i="1"/>
  <c r="I23" i="1"/>
  <c r="H23" i="1"/>
  <c r="H22" i="1"/>
  <c r="H21" i="1"/>
  <c r="I21" i="1" s="1"/>
  <c r="I22" i="1"/>
  <c r="H19" i="2"/>
  <c r="H18" i="2"/>
  <c r="G19" i="2"/>
  <c r="G18" i="2"/>
  <c r="H8" i="2"/>
  <c r="H9" i="2"/>
  <c r="H10" i="2"/>
  <c r="H11" i="2"/>
  <c r="H12" i="2"/>
  <c r="H13" i="2"/>
  <c r="H14" i="2"/>
  <c r="H7" i="2"/>
  <c r="G7" i="2"/>
  <c r="G8" i="2"/>
  <c r="G9" i="2"/>
  <c r="G10" i="2"/>
  <c r="G11" i="2"/>
  <c r="G12" i="2"/>
  <c r="G13" i="2"/>
  <c r="G14" i="2"/>
  <c r="G6" i="2"/>
  <c r="F7" i="2"/>
  <c r="F8" i="2"/>
  <c r="F9" i="2"/>
  <c r="F10" i="2"/>
  <c r="F11" i="2"/>
  <c r="F12" i="2"/>
  <c r="F13" i="2"/>
  <c r="F14" i="2"/>
  <c r="F6" i="2"/>
  <c r="F2" i="2"/>
  <c r="E2" i="2"/>
  <c r="D19" i="2"/>
  <c r="E19" i="2" s="1"/>
  <c r="D18" i="2"/>
  <c r="E18" i="2" s="1"/>
  <c r="E14" i="2"/>
  <c r="E13" i="2"/>
  <c r="E12" i="2"/>
  <c r="E11" i="2"/>
  <c r="E10" i="2"/>
  <c r="E9" i="2"/>
  <c r="E8" i="2"/>
  <c r="E7" i="2"/>
  <c r="E6" i="2"/>
  <c r="I15" i="1"/>
  <c r="H15" i="1"/>
  <c r="H14" i="1"/>
  <c r="I14" i="1" s="1"/>
  <c r="I8" i="1"/>
  <c r="I9" i="1"/>
  <c r="I5" i="1"/>
  <c r="I6" i="1"/>
  <c r="I7" i="1"/>
  <c r="I10" i="1"/>
  <c r="I4" i="1"/>
  <c r="I3" i="1"/>
  <c r="I2" i="1"/>
  <c r="F18" i="2" l="1"/>
  <c r="F19" i="2"/>
</calcChain>
</file>

<file path=xl/sharedStrings.xml><?xml version="1.0" encoding="utf-8"?>
<sst xmlns="http://schemas.openxmlformats.org/spreadsheetml/2006/main" count="132" uniqueCount="63">
  <si>
    <t>k</t>
  </si>
  <si>
    <t>w</t>
  </si>
  <si>
    <t>folder</t>
  </si>
  <si>
    <t>start</t>
  </si>
  <si>
    <t>end</t>
  </si>
  <si>
    <t>model_2021-12-09040814.774495</t>
  </si>
  <si>
    <t>epochs</t>
  </si>
  <si>
    <t>update end</t>
  </si>
  <si>
    <t>Dec 8, 2021, 8:08:15 PM</t>
  </si>
  <si>
    <t>time_s</t>
  </si>
  <si>
    <t>Dec 8, 2021, 8:19:16 PM</t>
  </si>
  <si>
    <t>time per epoch</t>
  </si>
  <si>
    <t>model_2021-12-09050511.962130</t>
  </si>
  <si>
    <t>Dec 8, 2021, 9:05:12 PM</t>
  </si>
  <si>
    <t>Dec 8, 2021, 9:14:40 PM</t>
  </si>
  <si>
    <t>model_2021-12-09052103.217381</t>
  </si>
  <si>
    <t>Dec 8, 2021, 9:21:03 PM</t>
  </si>
  <si>
    <t>Dec 8, 2021, 9:30:24 PM</t>
  </si>
  <si>
    <t>model_2021-12-09222744.124896</t>
  </si>
  <si>
    <t>Dec 9, 2021, 2:27:44 PM</t>
  </si>
  <si>
    <t>Dec 9, 2021, 2:33:24 PM</t>
  </si>
  <si>
    <t>model_2021-12-09233633.823930</t>
  </si>
  <si>
    <t>Dec 9, 2021, 3:36:34 PM</t>
  </si>
  <si>
    <t>Dec 9, 2021, 3:43:19 PM</t>
  </si>
  <si>
    <t>Dec 9, 2021, 4:08:33 PM</t>
  </si>
  <si>
    <t>model_2021-12-10000833.491938</t>
  </si>
  <si>
    <t>Dec 9, 2021, 4:16:07 PM</t>
  </si>
  <si>
    <t>Dec 9, 2021, 4:32:29 PM</t>
  </si>
  <si>
    <t>Dec 9, 2021, 4:39:29 PM</t>
  </si>
  <si>
    <t>model_2021-12-10005047.172007</t>
  </si>
  <si>
    <t>Dec 9, 2021, 4:50:47 PM</t>
  </si>
  <si>
    <t>Dec 9, 2021, 4:56:44 PM</t>
  </si>
  <si>
    <t>model_2021-12-10011146.664291</t>
  </si>
  <si>
    <t>Dec 9, 2021, 5:18:22 PM</t>
  </si>
  <si>
    <t>Dec 9, 2021, 5:11:46 PM</t>
  </si>
  <si>
    <t>Kubernetes</t>
  </si>
  <si>
    <t>model_2021-12-11014549.064385</t>
  </si>
  <si>
    <t>Dec 10, 2021, 5:45:49 PM</t>
  </si>
  <si>
    <t>CPU usage</t>
  </si>
  <si>
    <t>Dec 10, 2021, 5:54:26 PM</t>
  </si>
  <si>
    <t>model_2021-12-11021350.962990</t>
  </si>
  <si>
    <t>Dec 10, 2021, 6:13:51 PM</t>
  </si>
  <si>
    <t>Dec 10, 2021, 6:20:02 PM</t>
  </si>
  <si>
    <t>model_2021-12-10003229.029417</t>
  </si>
  <si>
    <t>Images/sec</t>
  </si>
  <si>
    <t>n/a</t>
  </si>
  <si>
    <t>Total images</t>
  </si>
  <si>
    <t>Speed relative to w=1 dist</t>
  </si>
  <si>
    <t>Speed relative to serial</t>
  </si>
  <si>
    <t>Kubernetes (wrong compute)</t>
  </si>
  <si>
    <t>model_2021-12-13040925.947572</t>
  </si>
  <si>
    <t>Dec 12, 2021, 8:09:26 PM</t>
  </si>
  <si>
    <t>Kubernetes (C2)</t>
  </si>
  <si>
    <t>Dec 12, 2021, 8:16:46 PM</t>
  </si>
  <si>
    <t>model_2021-12-13042340.620607</t>
  </si>
  <si>
    <t>Dec 12, 2021, 8:23:40 PM</t>
  </si>
  <si>
    <t>Dec 12, 2021, 8:29:52 PM</t>
  </si>
  <si>
    <t>model_2021-12-13043711.310896</t>
  </si>
  <si>
    <t>Dec 12, 2021, 8:37:11 PM</t>
  </si>
  <si>
    <t>Dec 12, 2021, 8:43:38 PM</t>
  </si>
  <si>
    <t>model_2021-12-13045156.930430</t>
  </si>
  <si>
    <t>Dec 12, 2021, 9:06:57 PM</t>
  </si>
  <si>
    <t>Dec 12, 2021, 8:51:57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</si>
</sst>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Roboto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0" xfId="0" applyAlignment="1"/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/>
    <xf numFmtId="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969FF-D347-4857-9493-4121E727A34D}">
  <dimension ref="A1:P30"/>
  <sheetViews>
    <sheetView workbookViewId="0">
      <selection activeCell="I23" sqref="A18:I23"/>
    </sheetView>
  </sheetViews>
  <sheetFormatPr defaultRowHeight="15" x14ac:dyDescent="0.25"/>
  <cols>
    <col min="3" max="3" width="35" bestFit="1" customWidth="1"/>
    <col min="4" max="5" width="21.85546875" bestFit="1" customWidth="1"/>
    <col min="7" max="7" width="11.140625" bestFit="1" customWidth="1"/>
    <col min="9" max="9" width="14.5703125" bestFit="1" customWidth="1"/>
    <col min="10" max="12" width="14.5703125" customWidth="1"/>
    <col min="13" max="13" width="54.85546875" customWidth="1"/>
    <col min="14" max="16" width="12.8554687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3" t="s">
        <v>9</v>
      </c>
      <c r="I1" s="3" t="s">
        <v>11</v>
      </c>
      <c r="J1" s="3"/>
      <c r="K1" s="3" t="s">
        <v>38</v>
      </c>
      <c r="L1" s="3"/>
      <c r="M1" s="3"/>
      <c r="N1" s="3"/>
      <c r="O1" s="3"/>
      <c r="P1" s="3"/>
    </row>
    <row r="2" spans="1:16" x14ac:dyDescent="0.25">
      <c r="A2" s="2">
        <v>1</v>
      </c>
      <c r="B2" s="2">
        <v>1</v>
      </c>
      <c r="C2" s="5" t="s">
        <v>5</v>
      </c>
      <c r="D2" s="6" t="s">
        <v>8</v>
      </c>
      <c r="E2" s="6" t="s">
        <v>10</v>
      </c>
      <c r="F2" s="2">
        <v>5</v>
      </c>
      <c r="G2" s="2">
        <v>310</v>
      </c>
      <c r="H2" s="2">
        <v>661</v>
      </c>
      <c r="I2" s="2">
        <f>661/F2</f>
        <v>132.19999999999999</v>
      </c>
      <c r="J2" s="2"/>
      <c r="K2" s="10">
        <v>0.25</v>
      </c>
      <c r="L2" s="2"/>
    </row>
    <row r="3" spans="1:16" x14ac:dyDescent="0.25">
      <c r="A3" s="2">
        <v>4</v>
      </c>
      <c r="B3" s="2">
        <v>1</v>
      </c>
      <c r="C3" s="5" t="s">
        <v>12</v>
      </c>
      <c r="D3" s="6" t="s">
        <v>13</v>
      </c>
      <c r="E3" s="6" t="s">
        <v>14</v>
      </c>
      <c r="F3" s="2">
        <v>5</v>
      </c>
      <c r="G3" s="2">
        <v>77</v>
      </c>
      <c r="H3" s="2">
        <v>568</v>
      </c>
      <c r="I3" s="2">
        <f t="shared" ref="I3:I10" si="0">H3/F3</f>
        <v>113.6</v>
      </c>
      <c r="J3" s="2"/>
      <c r="K3" s="2"/>
      <c r="L3" s="2"/>
    </row>
    <row r="4" spans="1:16" x14ac:dyDescent="0.25">
      <c r="A4" s="2">
        <v>16</v>
      </c>
      <c r="B4" s="2">
        <v>1</v>
      </c>
      <c r="C4" s="7" t="s">
        <v>15</v>
      </c>
      <c r="D4" s="6" t="s">
        <v>16</v>
      </c>
      <c r="E4" s="6" t="s">
        <v>17</v>
      </c>
      <c r="F4" s="2">
        <v>5</v>
      </c>
      <c r="G4" s="2">
        <v>19</v>
      </c>
      <c r="H4" s="2">
        <v>561</v>
      </c>
      <c r="I4" s="2">
        <f t="shared" si="0"/>
        <v>112.2</v>
      </c>
      <c r="J4" s="2"/>
      <c r="K4" s="2"/>
      <c r="L4" s="2"/>
    </row>
    <row r="5" spans="1:16" x14ac:dyDescent="0.25">
      <c r="A5" s="2">
        <v>1</v>
      </c>
      <c r="B5" s="2">
        <v>2</v>
      </c>
      <c r="C5" s="7" t="s">
        <v>25</v>
      </c>
      <c r="D5" s="6" t="s">
        <v>24</v>
      </c>
      <c r="E5" s="6" t="s">
        <v>26</v>
      </c>
      <c r="F5" s="2">
        <v>5</v>
      </c>
      <c r="G5" s="2">
        <v>310</v>
      </c>
      <c r="H5" s="2">
        <v>454</v>
      </c>
      <c r="I5" s="2">
        <f t="shared" si="0"/>
        <v>90.8</v>
      </c>
      <c r="J5" s="2"/>
      <c r="K5" s="2"/>
      <c r="L5" s="2"/>
    </row>
    <row r="6" spans="1:16" x14ac:dyDescent="0.25">
      <c r="A6" s="2">
        <v>4</v>
      </c>
      <c r="B6" s="2">
        <v>2</v>
      </c>
      <c r="C6" s="7" t="s">
        <v>43</v>
      </c>
      <c r="D6" s="1" t="s">
        <v>27</v>
      </c>
      <c r="E6" s="1" t="s">
        <v>28</v>
      </c>
      <c r="F6" s="2">
        <v>5</v>
      </c>
      <c r="G6" s="2">
        <v>77</v>
      </c>
      <c r="H6" s="2">
        <v>420</v>
      </c>
      <c r="I6" s="2">
        <f t="shared" si="0"/>
        <v>84</v>
      </c>
      <c r="J6" s="2"/>
      <c r="K6" s="2"/>
      <c r="L6" s="2"/>
    </row>
    <row r="7" spans="1:16" x14ac:dyDescent="0.25">
      <c r="A7" s="2">
        <v>16</v>
      </c>
      <c r="B7" s="2">
        <v>2</v>
      </c>
      <c r="C7" s="8" t="s">
        <v>21</v>
      </c>
      <c r="D7" s="6" t="s">
        <v>22</v>
      </c>
      <c r="E7" s="6" t="s">
        <v>23</v>
      </c>
      <c r="F7" s="2">
        <v>5</v>
      </c>
      <c r="G7" s="2">
        <v>19</v>
      </c>
      <c r="H7" s="2">
        <v>405</v>
      </c>
      <c r="I7" s="2">
        <f t="shared" si="0"/>
        <v>81</v>
      </c>
      <c r="J7" s="2"/>
      <c r="K7" s="2"/>
      <c r="L7" s="2"/>
    </row>
    <row r="8" spans="1:16" x14ac:dyDescent="0.25">
      <c r="A8" s="2">
        <v>1</v>
      </c>
      <c r="B8" s="2">
        <v>3</v>
      </c>
      <c r="C8" s="5" t="s">
        <v>32</v>
      </c>
      <c r="D8" s="1" t="s">
        <v>34</v>
      </c>
      <c r="E8" s="1" t="s">
        <v>33</v>
      </c>
      <c r="F8" s="2">
        <v>5</v>
      </c>
      <c r="G8" s="2">
        <v>310</v>
      </c>
      <c r="H8" s="2">
        <v>396</v>
      </c>
      <c r="I8" s="2">
        <f t="shared" si="0"/>
        <v>79.2</v>
      </c>
      <c r="J8" s="2"/>
      <c r="K8" s="2"/>
      <c r="L8" s="2"/>
    </row>
    <row r="9" spans="1:16" x14ac:dyDescent="0.25">
      <c r="A9" s="2">
        <v>4</v>
      </c>
      <c r="B9" s="2">
        <v>3</v>
      </c>
      <c r="C9" s="5" t="s">
        <v>29</v>
      </c>
      <c r="D9" s="1" t="s">
        <v>30</v>
      </c>
      <c r="E9" s="1" t="s">
        <v>31</v>
      </c>
      <c r="F9" s="2">
        <v>5</v>
      </c>
      <c r="G9" s="2">
        <v>77</v>
      </c>
      <c r="H9" s="2">
        <v>363</v>
      </c>
      <c r="I9" s="2">
        <f t="shared" si="0"/>
        <v>72.599999999999994</v>
      </c>
      <c r="J9" s="2"/>
      <c r="K9" s="2"/>
      <c r="L9" s="2"/>
    </row>
    <row r="10" spans="1:16" x14ac:dyDescent="0.25">
      <c r="A10" s="2">
        <v>16</v>
      </c>
      <c r="B10" s="2">
        <v>3</v>
      </c>
      <c r="C10" s="8" t="s">
        <v>18</v>
      </c>
      <c r="D10" s="6" t="s">
        <v>19</v>
      </c>
      <c r="E10" s="6" t="s">
        <v>20</v>
      </c>
      <c r="F10" s="2">
        <v>5</v>
      </c>
      <c r="G10" s="2">
        <v>19</v>
      </c>
      <c r="H10" s="2">
        <v>340</v>
      </c>
      <c r="I10" s="2">
        <f t="shared" si="0"/>
        <v>68</v>
      </c>
      <c r="J10" s="2"/>
      <c r="K10" s="2"/>
      <c r="L10" s="2"/>
      <c r="M10" s="4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6" x14ac:dyDescent="0.25">
      <c r="A12" s="17" t="s">
        <v>49</v>
      </c>
      <c r="B12" s="17"/>
      <c r="C12" s="17"/>
      <c r="D12" s="17"/>
      <c r="E12" s="17"/>
      <c r="F12" s="17"/>
      <c r="G12" s="17"/>
      <c r="H12" s="17"/>
      <c r="I12" s="17"/>
      <c r="J12" s="2"/>
      <c r="K12" s="2"/>
      <c r="L12" s="2"/>
    </row>
    <row r="13" spans="1:16" x14ac:dyDescent="0.25">
      <c r="A13" s="3" t="s">
        <v>0</v>
      </c>
      <c r="B13" s="3" t="s">
        <v>1</v>
      </c>
      <c r="C13" s="2"/>
      <c r="D13" s="3" t="s">
        <v>3</v>
      </c>
      <c r="E13" s="3" t="s">
        <v>4</v>
      </c>
      <c r="F13" s="3" t="s">
        <v>6</v>
      </c>
      <c r="G13" s="3" t="s">
        <v>7</v>
      </c>
      <c r="H13" s="3" t="s">
        <v>9</v>
      </c>
      <c r="I13" s="3" t="s">
        <v>11</v>
      </c>
      <c r="J13" s="2"/>
      <c r="K13" s="3" t="s">
        <v>38</v>
      </c>
      <c r="L13" s="2"/>
    </row>
    <row r="14" spans="1:16" x14ac:dyDescent="0.25">
      <c r="A14" s="2">
        <v>16</v>
      </c>
      <c r="B14" s="2">
        <v>3</v>
      </c>
      <c r="C14" s="9" t="s">
        <v>36</v>
      </c>
      <c r="D14" s="1" t="s">
        <v>37</v>
      </c>
      <c r="E14" s="1" t="s">
        <v>39</v>
      </c>
      <c r="F14" s="2">
        <v>5</v>
      </c>
      <c r="G14" s="11">
        <v>19</v>
      </c>
      <c r="H14" s="2">
        <f>26+11+480</f>
        <v>517</v>
      </c>
      <c r="I14" s="2">
        <f>H14/F14</f>
        <v>103.4</v>
      </c>
      <c r="J14" s="2"/>
      <c r="K14" s="10">
        <v>1</v>
      </c>
      <c r="L14" s="2"/>
    </row>
    <row r="15" spans="1:16" x14ac:dyDescent="0.25">
      <c r="A15" s="2">
        <v>16</v>
      </c>
      <c r="B15" s="2">
        <v>5</v>
      </c>
      <c r="C15" s="9" t="s">
        <v>40</v>
      </c>
      <c r="D15" s="1" t="s">
        <v>41</v>
      </c>
      <c r="E15" s="1" t="s">
        <v>42</v>
      </c>
      <c r="F15" s="2">
        <v>5</v>
      </c>
      <c r="G15" s="2">
        <v>19</v>
      </c>
      <c r="H15" s="2">
        <f>2+9+360</f>
        <v>371</v>
      </c>
      <c r="I15" s="2">
        <f>H15/F15</f>
        <v>74.2</v>
      </c>
      <c r="J15" s="2"/>
      <c r="K15" s="2"/>
      <c r="L15" s="2"/>
    </row>
    <row r="16" spans="1:16" x14ac:dyDescent="0.25">
      <c r="A16" s="2">
        <v>16</v>
      </c>
      <c r="B16" s="2">
        <v>8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17" t="s">
        <v>52</v>
      </c>
      <c r="B18" s="17"/>
      <c r="C18" s="17"/>
      <c r="D18" s="17"/>
      <c r="E18" s="17"/>
      <c r="F18" s="17"/>
      <c r="G18" s="17"/>
      <c r="H18" s="17"/>
      <c r="I18" s="17"/>
      <c r="J18" s="2"/>
      <c r="K18" s="2"/>
      <c r="L18" s="2"/>
    </row>
    <row r="19" spans="1:12" x14ac:dyDescent="0.25">
      <c r="A19" s="13" t="s">
        <v>0</v>
      </c>
      <c r="B19" s="13" t="s">
        <v>1</v>
      </c>
      <c r="C19" s="2"/>
      <c r="D19" s="13" t="s">
        <v>3</v>
      </c>
      <c r="E19" s="13" t="s">
        <v>4</v>
      </c>
      <c r="F19" s="13" t="s">
        <v>6</v>
      </c>
      <c r="G19" s="13" t="s">
        <v>7</v>
      </c>
      <c r="H19" s="13" t="s">
        <v>9</v>
      </c>
      <c r="I19" s="13" t="s">
        <v>11</v>
      </c>
      <c r="J19" s="2"/>
      <c r="K19" s="2"/>
      <c r="L19" s="2"/>
    </row>
    <row r="20" spans="1:12" x14ac:dyDescent="0.25">
      <c r="A20" s="13">
        <v>16</v>
      </c>
      <c r="B20" s="18">
        <v>1</v>
      </c>
      <c r="C20" s="2" t="s">
        <v>60</v>
      </c>
      <c r="D20" s="1" t="s">
        <v>62</v>
      </c>
      <c r="E20" s="1" t="s">
        <v>61</v>
      </c>
      <c r="F20" s="13">
        <v>5</v>
      </c>
      <c r="G20" s="13">
        <v>19</v>
      </c>
      <c r="H20" s="18">
        <f>3+1080+57</f>
        <v>1140</v>
      </c>
      <c r="I20" s="13">
        <f>H20/F20</f>
        <v>228</v>
      </c>
      <c r="J20" s="2"/>
      <c r="K20" s="2"/>
      <c r="L20" s="2"/>
    </row>
    <row r="21" spans="1:12" x14ac:dyDescent="0.25">
      <c r="A21" s="2">
        <v>16</v>
      </c>
      <c r="B21" s="2">
        <v>3</v>
      </c>
      <c r="C21" s="9" t="s">
        <v>50</v>
      </c>
      <c r="D21" s="1" t="s">
        <v>51</v>
      </c>
      <c r="E21" s="1" t="s">
        <v>53</v>
      </c>
      <c r="F21" s="2">
        <v>5</v>
      </c>
      <c r="G21" s="11">
        <v>19</v>
      </c>
      <c r="H21" s="2">
        <f>34+360+46</f>
        <v>440</v>
      </c>
      <c r="I21" s="2">
        <f>H21/F21</f>
        <v>88</v>
      </c>
      <c r="J21" s="2"/>
      <c r="K21" s="2"/>
      <c r="L21" s="2"/>
    </row>
    <row r="22" spans="1:12" x14ac:dyDescent="0.25">
      <c r="A22" s="2">
        <v>16</v>
      </c>
      <c r="B22" s="2">
        <v>5</v>
      </c>
      <c r="C22" s="9" t="s">
        <v>54</v>
      </c>
      <c r="D22" s="1" t="s">
        <v>55</v>
      </c>
      <c r="E22" s="1" t="s">
        <v>56</v>
      </c>
      <c r="F22" s="2">
        <v>5</v>
      </c>
      <c r="G22" s="2">
        <v>19</v>
      </c>
      <c r="H22" s="2">
        <f>20+300+52</f>
        <v>372</v>
      </c>
      <c r="I22" s="2">
        <f>H22/F22</f>
        <v>74.400000000000006</v>
      </c>
      <c r="J22" s="2"/>
      <c r="K22" s="2"/>
      <c r="L22" s="2"/>
    </row>
    <row r="23" spans="1:12" x14ac:dyDescent="0.25">
      <c r="A23" s="2">
        <v>16</v>
      </c>
      <c r="B23" s="2">
        <v>8</v>
      </c>
      <c r="C23" s="2" t="s">
        <v>57</v>
      </c>
      <c r="D23" s="1" t="s">
        <v>58</v>
      </c>
      <c r="E23" s="1" t="s">
        <v>59</v>
      </c>
      <c r="F23" s="2">
        <v>5</v>
      </c>
      <c r="G23" s="2">
        <v>19</v>
      </c>
      <c r="H23" s="2">
        <f>49+300+38</f>
        <v>387</v>
      </c>
      <c r="I23" s="2">
        <f>H23/F23</f>
        <v>77.400000000000006</v>
      </c>
      <c r="J23" s="2"/>
      <c r="K23" s="2"/>
      <c r="L23" s="2"/>
    </row>
    <row r="24" spans="1:12" x14ac:dyDescent="0.25">
      <c r="A24" s="2">
        <v>16</v>
      </c>
      <c r="B24" s="2">
        <v>10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</sheetData>
  <mergeCells count="2">
    <mergeCell ref="A12:I12"/>
    <mergeCell ref="A18:I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DC922-C5A2-43D0-B2B4-665D52FE927D}">
  <dimension ref="A1:AA27"/>
  <sheetViews>
    <sheetView tabSelected="1" workbookViewId="0">
      <selection activeCell="M16" sqref="M16"/>
    </sheetView>
  </sheetViews>
  <sheetFormatPr defaultRowHeight="15" x14ac:dyDescent="0.25"/>
  <cols>
    <col min="3" max="3" width="7.28515625" bestFit="1" customWidth="1"/>
    <col min="4" max="4" width="7" bestFit="1" customWidth="1"/>
    <col min="5" max="5" width="14.5703125" bestFit="1" customWidth="1"/>
    <col min="6" max="6" width="12.5703125" bestFit="1" customWidth="1"/>
    <col min="7" max="7" width="26" bestFit="1" customWidth="1"/>
    <col min="8" max="8" width="24.28515625" bestFit="1" customWidth="1"/>
    <col min="13" max="13" width="12.140625" bestFit="1" customWidth="1"/>
  </cols>
  <sheetData>
    <row r="1" spans="1:27" x14ac:dyDescent="0.25">
      <c r="A1" s="12" t="s">
        <v>0</v>
      </c>
      <c r="B1" s="12" t="s">
        <v>1</v>
      </c>
      <c r="C1" s="12" t="s">
        <v>6</v>
      </c>
      <c r="D1" s="12" t="s">
        <v>9</v>
      </c>
      <c r="E1" s="12" t="s">
        <v>11</v>
      </c>
      <c r="F1" s="12" t="s">
        <v>44</v>
      </c>
      <c r="G1" s="12" t="s">
        <v>48</v>
      </c>
      <c r="H1" s="12" t="s">
        <v>47</v>
      </c>
    </row>
    <row r="2" spans="1:27" x14ac:dyDescent="0.25">
      <c r="A2" s="2" t="s">
        <v>45</v>
      </c>
      <c r="B2" s="2">
        <v>1</v>
      </c>
      <c r="C2" s="2">
        <v>5</v>
      </c>
      <c r="D2" s="2">
        <v>139</v>
      </c>
      <c r="E2" s="2">
        <f>D2/C2</f>
        <v>27.8</v>
      </c>
      <c r="F2" s="16">
        <f>N2/D2</f>
        <v>57.640287769784173</v>
      </c>
      <c r="G2" s="2">
        <v>1</v>
      </c>
      <c r="H2" s="2" t="s">
        <v>45</v>
      </c>
      <c r="M2" s="14" t="s">
        <v>46</v>
      </c>
      <c r="N2">
        <v>8012</v>
      </c>
    </row>
    <row r="3" spans="1:27" x14ac:dyDescent="0.25">
      <c r="A3" s="2"/>
      <c r="B3" s="2"/>
      <c r="C3" s="2"/>
      <c r="D3" s="2"/>
      <c r="E3" s="2"/>
      <c r="F3" s="2"/>
      <c r="G3" s="2"/>
      <c r="H3" s="2"/>
    </row>
    <row r="4" spans="1:27" x14ac:dyDescent="0.25">
      <c r="A4" s="2"/>
      <c r="B4" s="2"/>
      <c r="C4" s="2"/>
      <c r="D4" s="2"/>
      <c r="E4" s="2"/>
      <c r="F4" s="2"/>
      <c r="G4" s="2"/>
      <c r="H4" s="2"/>
    </row>
    <row r="5" spans="1:27" x14ac:dyDescent="0.25">
      <c r="A5" s="12" t="s">
        <v>0</v>
      </c>
      <c r="B5" s="12" t="s">
        <v>1</v>
      </c>
      <c r="C5" s="12" t="s">
        <v>6</v>
      </c>
      <c r="D5" s="12" t="s">
        <v>9</v>
      </c>
      <c r="E5" s="12" t="s">
        <v>11</v>
      </c>
      <c r="F5" s="12" t="s">
        <v>44</v>
      </c>
      <c r="G5" s="12" t="s">
        <v>48</v>
      </c>
      <c r="H5" s="12" t="s">
        <v>47</v>
      </c>
    </row>
    <row r="6" spans="1:27" x14ac:dyDescent="0.25">
      <c r="A6" s="2">
        <v>1</v>
      </c>
      <c r="B6" s="2">
        <v>1</v>
      </c>
      <c r="C6" s="2">
        <v>5</v>
      </c>
      <c r="D6" s="2">
        <v>661</v>
      </c>
      <c r="E6" s="2">
        <f>661/C6</f>
        <v>132.19999999999999</v>
      </c>
      <c r="F6" s="16">
        <f>$N$2/D6</f>
        <v>12.121028744326777</v>
      </c>
      <c r="G6" s="15">
        <f>F6/$F$2</f>
        <v>0.2102874432677761</v>
      </c>
      <c r="H6" s="2">
        <v>1</v>
      </c>
    </row>
    <row r="7" spans="1:27" x14ac:dyDescent="0.25">
      <c r="A7" s="2">
        <v>4</v>
      </c>
      <c r="B7" s="2">
        <v>1</v>
      </c>
      <c r="C7" s="2">
        <v>5</v>
      </c>
      <c r="D7" s="2">
        <v>568</v>
      </c>
      <c r="E7" s="2">
        <f t="shared" ref="E7:E14" si="0">D7/C7</f>
        <v>113.6</v>
      </c>
      <c r="F7" s="16">
        <f t="shared" ref="F7:F14" si="1">$N$2/D7</f>
        <v>14.105633802816902</v>
      </c>
      <c r="G7" s="15">
        <f t="shared" ref="G7:G14" si="2">F7/$F$2</f>
        <v>0.24471830985915494</v>
      </c>
      <c r="H7" s="15">
        <f>F7/$F$6</f>
        <v>1.1637323943661972</v>
      </c>
    </row>
    <row r="8" spans="1:27" x14ac:dyDescent="0.25">
      <c r="A8" s="2">
        <v>16</v>
      </c>
      <c r="B8" s="2">
        <v>1</v>
      </c>
      <c r="C8" s="2">
        <v>5</v>
      </c>
      <c r="D8" s="2">
        <v>561</v>
      </c>
      <c r="E8" s="2">
        <f t="shared" si="0"/>
        <v>112.2</v>
      </c>
      <c r="F8" s="16">
        <f t="shared" si="1"/>
        <v>14.281639928698752</v>
      </c>
      <c r="G8" s="15">
        <f t="shared" si="2"/>
        <v>0.24777183600713013</v>
      </c>
      <c r="H8" s="15">
        <f t="shared" ref="H8:H14" si="3">F8/$F$6</f>
        <v>1.17825311942959</v>
      </c>
    </row>
    <row r="9" spans="1:27" x14ac:dyDescent="0.25">
      <c r="A9" s="2">
        <v>1</v>
      </c>
      <c r="B9" s="2">
        <v>2</v>
      </c>
      <c r="C9" s="2">
        <v>5</v>
      </c>
      <c r="D9" s="2">
        <v>454</v>
      </c>
      <c r="E9" s="2">
        <f t="shared" si="0"/>
        <v>90.8</v>
      </c>
      <c r="F9" s="16">
        <f t="shared" si="1"/>
        <v>17.647577092511014</v>
      </c>
      <c r="G9" s="15">
        <f t="shared" si="2"/>
        <v>0.30616740088105726</v>
      </c>
      <c r="H9" s="15">
        <f t="shared" si="3"/>
        <v>1.4559471365638768</v>
      </c>
    </row>
    <row r="10" spans="1:27" x14ac:dyDescent="0.25">
      <c r="A10" s="2">
        <v>4</v>
      </c>
      <c r="B10" s="2">
        <v>2</v>
      </c>
      <c r="C10" s="2">
        <v>5</v>
      </c>
      <c r="D10" s="2">
        <v>420</v>
      </c>
      <c r="E10" s="2">
        <f t="shared" si="0"/>
        <v>84</v>
      </c>
      <c r="F10" s="16">
        <f t="shared" si="1"/>
        <v>19.076190476190476</v>
      </c>
      <c r="G10" s="15">
        <f t="shared" si="2"/>
        <v>0.33095238095238094</v>
      </c>
      <c r="H10" s="15">
        <f t="shared" si="3"/>
        <v>1.5738095238095238</v>
      </c>
    </row>
    <row r="11" spans="1:27" x14ac:dyDescent="0.25">
      <c r="A11" s="2">
        <v>16</v>
      </c>
      <c r="B11" s="2">
        <v>2</v>
      </c>
      <c r="C11" s="2">
        <v>5</v>
      </c>
      <c r="D11" s="2">
        <v>405</v>
      </c>
      <c r="E11" s="2">
        <f t="shared" si="0"/>
        <v>81</v>
      </c>
      <c r="F11" s="16">
        <f t="shared" si="1"/>
        <v>19.782716049382717</v>
      </c>
      <c r="G11" s="15">
        <f t="shared" si="2"/>
        <v>0.34320987654320989</v>
      </c>
      <c r="H11" s="15">
        <f t="shared" si="3"/>
        <v>1.6320987654320989</v>
      </c>
    </row>
    <row r="12" spans="1:27" x14ac:dyDescent="0.25">
      <c r="A12" s="2">
        <v>1</v>
      </c>
      <c r="B12" s="2">
        <v>3</v>
      </c>
      <c r="C12" s="2">
        <v>5</v>
      </c>
      <c r="D12" s="2">
        <v>396</v>
      </c>
      <c r="E12" s="2">
        <f t="shared" si="0"/>
        <v>79.2</v>
      </c>
      <c r="F12" s="16">
        <f t="shared" si="1"/>
        <v>20.232323232323232</v>
      </c>
      <c r="G12" s="15">
        <f t="shared" si="2"/>
        <v>0.35101010101010099</v>
      </c>
      <c r="H12" s="15">
        <f t="shared" si="3"/>
        <v>1.6691919191919193</v>
      </c>
    </row>
    <row r="13" spans="1:27" x14ac:dyDescent="0.25">
      <c r="A13" s="2">
        <v>4</v>
      </c>
      <c r="B13" s="2">
        <v>3</v>
      </c>
      <c r="C13" s="2">
        <v>5</v>
      </c>
      <c r="D13" s="2">
        <v>363</v>
      </c>
      <c r="E13" s="2">
        <f t="shared" si="0"/>
        <v>72.599999999999994</v>
      </c>
      <c r="F13" s="16">
        <f t="shared" si="1"/>
        <v>22.071625344352618</v>
      </c>
      <c r="G13" s="15">
        <f t="shared" si="2"/>
        <v>0.3829201101928375</v>
      </c>
      <c r="H13" s="15">
        <f t="shared" si="3"/>
        <v>1.8209366391184576</v>
      </c>
    </row>
    <row r="14" spans="1:27" x14ac:dyDescent="0.25">
      <c r="A14" s="2">
        <v>16</v>
      </c>
      <c r="B14" s="2">
        <v>3</v>
      </c>
      <c r="C14" s="2">
        <v>5</v>
      </c>
      <c r="D14" s="2">
        <v>340</v>
      </c>
      <c r="E14" s="2">
        <f t="shared" si="0"/>
        <v>68</v>
      </c>
      <c r="F14" s="16">
        <f t="shared" si="1"/>
        <v>23.564705882352943</v>
      </c>
      <c r="G14" s="15">
        <f t="shared" si="2"/>
        <v>0.40882352941176475</v>
      </c>
      <c r="H14" s="15">
        <f t="shared" si="3"/>
        <v>1.9441176470588237</v>
      </c>
    </row>
    <row r="15" spans="1:27" x14ac:dyDescent="0.25">
      <c r="A15" s="2"/>
      <c r="B15" s="2"/>
      <c r="C15" s="2"/>
      <c r="D15" s="2"/>
      <c r="E15" s="2"/>
      <c r="F15" s="2"/>
      <c r="G15" s="2"/>
      <c r="H15" s="2"/>
    </row>
    <row r="16" spans="1:27" x14ac:dyDescent="0.25">
      <c r="A16" s="17" t="s">
        <v>49</v>
      </c>
      <c r="B16" s="17"/>
      <c r="C16" s="17"/>
      <c r="D16" s="17"/>
      <c r="E16" s="17"/>
      <c r="F16" s="2"/>
      <c r="G16" s="2"/>
      <c r="H16" s="2"/>
      <c r="S16" s="17" t="s">
        <v>52</v>
      </c>
      <c r="T16" s="17"/>
      <c r="U16" s="17"/>
      <c r="V16" s="17"/>
      <c r="W16" s="17"/>
      <c r="X16" s="17"/>
      <c r="Y16" s="17"/>
      <c r="Z16" s="17"/>
      <c r="AA16" s="17"/>
    </row>
    <row r="17" spans="1:27" x14ac:dyDescent="0.25">
      <c r="A17" s="12" t="s">
        <v>0</v>
      </c>
      <c r="B17" s="12" t="s">
        <v>1</v>
      </c>
      <c r="C17" s="12" t="s">
        <v>6</v>
      </c>
      <c r="D17" s="12" t="s">
        <v>9</v>
      </c>
      <c r="E17" s="12" t="s">
        <v>11</v>
      </c>
      <c r="F17" s="12" t="s">
        <v>44</v>
      </c>
      <c r="G17" s="12" t="s">
        <v>48</v>
      </c>
      <c r="H17" s="12" t="s">
        <v>47</v>
      </c>
      <c r="S17" s="13" t="s">
        <v>0</v>
      </c>
      <c r="T17" s="13" t="s">
        <v>1</v>
      </c>
      <c r="U17" s="2"/>
      <c r="V17" s="13" t="s">
        <v>3</v>
      </c>
      <c r="W17" s="13" t="s">
        <v>4</v>
      </c>
      <c r="X17" s="13" t="s">
        <v>6</v>
      </c>
      <c r="Y17" s="13" t="s">
        <v>7</v>
      </c>
      <c r="Z17" s="13" t="s">
        <v>9</v>
      </c>
      <c r="AA17" s="13" t="s">
        <v>11</v>
      </c>
    </row>
    <row r="18" spans="1:27" x14ac:dyDescent="0.25">
      <c r="A18" s="2">
        <v>16</v>
      </c>
      <c r="B18" s="2">
        <v>3</v>
      </c>
      <c r="C18" s="2">
        <v>5</v>
      </c>
      <c r="D18" s="2">
        <f>26+11+480</f>
        <v>517</v>
      </c>
      <c r="E18" s="2">
        <f>D18/C18</f>
        <v>103.4</v>
      </c>
      <c r="F18" s="16">
        <f>N2/D18</f>
        <v>15.497098646034816</v>
      </c>
      <c r="G18" s="15">
        <f>F18/$F$2</f>
        <v>0.2688588007736944</v>
      </c>
      <c r="H18" s="15">
        <f>F18/$F$6</f>
        <v>1.2785299806576402</v>
      </c>
      <c r="S18" s="13">
        <v>16</v>
      </c>
      <c r="T18" s="18">
        <v>1</v>
      </c>
      <c r="U18" s="2" t="s">
        <v>60</v>
      </c>
      <c r="V18" s="1" t="s">
        <v>62</v>
      </c>
      <c r="W18" s="1" t="s">
        <v>61</v>
      </c>
      <c r="X18" s="13">
        <v>5</v>
      </c>
      <c r="Y18" s="13">
        <v>19</v>
      </c>
      <c r="Z18" s="18">
        <f>3+1080+57</f>
        <v>1140</v>
      </c>
      <c r="AA18" s="13">
        <f>Z18/X18</f>
        <v>228</v>
      </c>
    </row>
    <row r="19" spans="1:27" x14ac:dyDescent="0.25">
      <c r="A19" s="2">
        <v>16</v>
      </c>
      <c r="B19" s="2">
        <v>5</v>
      </c>
      <c r="C19" s="2">
        <v>5</v>
      </c>
      <c r="D19" s="2">
        <f>2+9+360</f>
        <v>371</v>
      </c>
      <c r="E19" s="2">
        <f>D19/C19</f>
        <v>74.2</v>
      </c>
      <c r="F19" s="16">
        <f>N2/D19</f>
        <v>21.595687331536389</v>
      </c>
      <c r="G19" s="15">
        <f>F19/$F$2</f>
        <v>0.37466307277628036</v>
      </c>
      <c r="H19" s="15">
        <f>F19/$F$6</f>
        <v>1.7816711590296497</v>
      </c>
      <c r="S19" s="2">
        <v>16</v>
      </c>
      <c r="T19" s="2">
        <v>3</v>
      </c>
      <c r="U19" s="9" t="s">
        <v>50</v>
      </c>
      <c r="V19" s="1" t="s">
        <v>51</v>
      </c>
      <c r="W19" s="1" t="s">
        <v>53</v>
      </c>
      <c r="X19" s="2">
        <v>5</v>
      </c>
      <c r="Y19" s="11">
        <v>19</v>
      </c>
      <c r="Z19" s="2">
        <f>34+360+46</f>
        <v>440</v>
      </c>
      <c r="AA19" s="2">
        <f>Z19/X19</f>
        <v>88</v>
      </c>
    </row>
    <row r="20" spans="1:27" x14ac:dyDescent="0.25">
      <c r="S20" s="2">
        <v>16</v>
      </c>
      <c r="T20" s="2">
        <v>5</v>
      </c>
      <c r="U20" s="9" t="s">
        <v>54</v>
      </c>
      <c r="V20" s="1" t="s">
        <v>55</v>
      </c>
      <c r="W20" s="1" t="s">
        <v>56</v>
      </c>
      <c r="X20" s="2">
        <v>5</v>
      </c>
      <c r="Y20" s="2">
        <v>19</v>
      </c>
      <c r="Z20" s="2">
        <f>20+300+52</f>
        <v>372</v>
      </c>
      <c r="AA20" s="2">
        <f>Z20/X20</f>
        <v>74.400000000000006</v>
      </c>
    </row>
    <row r="21" spans="1:27" x14ac:dyDescent="0.25">
      <c r="S21" s="2">
        <v>16</v>
      </c>
      <c r="T21" s="2">
        <v>8</v>
      </c>
      <c r="U21" s="2" t="s">
        <v>57</v>
      </c>
      <c r="V21" s="1" t="s">
        <v>58</v>
      </c>
      <c r="W21" s="1" t="s">
        <v>59</v>
      </c>
      <c r="X21" s="2">
        <v>5</v>
      </c>
      <c r="Y21" s="2">
        <v>19</v>
      </c>
      <c r="Z21" s="2">
        <f>49+300+38</f>
        <v>387</v>
      </c>
      <c r="AA21" s="2">
        <f>Z21/X21</f>
        <v>77.400000000000006</v>
      </c>
    </row>
    <row r="22" spans="1:27" x14ac:dyDescent="0.25">
      <c r="A22" s="17" t="s">
        <v>35</v>
      </c>
      <c r="B22" s="17"/>
      <c r="C22" s="17"/>
      <c r="D22" s="17"/>
      <c r="E22" s="17"/>
      <c r="F22" s="17"/>
      <c r="G22" s="17"/>
      <c r="H22" s="17"/>
    </row>
    <row r="23" spans="1:27" x14ac:dyDescent="0.25">
      <c r="A23" s="13" t="s">
        <v>0</v>
      </c>
      <c r="B23" s="13" t="s">
        <v>1</v>
      </c>
      <c r="C23" s="13" t="s">
        <v>6</v>
      </c>
      <c r="D23" s="13" t="s">
        <v>9</v>
      </c>
      <c r="E23" s="13" t="s">
        <v>11</v>
      </c>
      <c r="F23" s="13" t="s">
        <v>44</v>
      </c>
      <c r="G23" s="13" t="s">
        <v>48</v>
      </c>
      <c r="H23" s="13" t="s">
        <v>47</v>
      </c>
    </row>
    <row r="24" spans="1:27" x14ac:dyDescent="0.25">
      <c r="A24" s="2">
        <v>16</v>
      </c>
      <c r="B24" s="18">
        <v>1</v>
      </c>
      <c r="C24" s="13">
        <v>5</v>
      </c>
      <c r="D24" s="18">
        <f>3+1080+57</f>
        <v>1140</v>
      </c>
      <c r="E24" s="2">
        <f>D24/C24</f>
        <v>228</v>
      </c>
      <c r="F24" s="15">
        <f>$N$2/D24</f>
        <v>7.0280701754385966</v>
      </c>
      <c r="G24" s="15">
        <f>F24/$F$2</f>
        <v>0.12192982456140351</v>
      </c>
      <c r="H24" s="15">
        <f>F24/$F$6</f>
        <v>0.5798245614035088</v>
      </c>
    </row>
    <row r="25" spans="1:27" x14ac:dyDescent="0.25">
      <c r="A25" s="2">
        <v>16</v>
      </c>
      <c r="B25" s="2">
        <v>3</v>
      </c>
      <c r="C25" s="2">
        <v>5</v>
      </c>
      <c r="D25" s="2">
        <f>34+360+46</f>
        <v>440</v>
      </c>
      <c r="E25" s="2">
        <f t="shared" ref="E25:E27" si="4">D25/C25</f>
        <v>88</v>
      </c>
      <c r="F25" s="15">
        <f t="shared" ref="F25:F27" si="5">$N$2/D25</f>
        <v>18.209090909090911</v>
      </c>
      <c r="G25" s="15">
        <f t="shared" ref="G25:G27" si="6">F25/$F$2</f>
        <v>0.31590909090909092</v>
      </c>
      <c r="H25" s="15">
        <f t="shared" ref="H25:H27" si="7">F25/$F$6</f>
        <v>1.5022727272727274</v>
      </c>
    </row>
    <row r="26" spans="1:27" x14ac:dyDescent="0.25">
      <c r="A26" s="2">
        <v>16</v>
      </c>
      <c r="B26" s="2">
        <v>5</v>
      </c>
      <c r="C26" s="2">
        <v>5</v>
      </c>
      <c r="D26" s="2">
        <f>20+300+52</f>
        <v>372</v>
      </c>
      <c r="E26" s="2">
        <f t="shared" si="4"/>
        <v>74.400000000000006</v>
      </c>
      <c r="F26" s="15">
        <f t="shared" si="5"/>
        <v>21.537634408602152</v>
      </c>
      <c r="G26" s="15">
        <f t="shared" si="6"/>
        <v>0.37365591397849462</v>
      </c>
      <c r="H26" s="15">
        <f t="shared" si="7"/>
        <v>1.7768817204301077</v>
      </c>
    </row>
    <row r="27" spans="1:27" x14ac:dyDescent="0.25">
      <c r="A27" s="2">
        <v>16</v>
      </c>
      <c r="B27" s="2">
        <v>8</v>
      </c>
      <c r="C27" s="2">
        <v>5</v>
      </c>
      <c r="D27" s="2">
        <f>49+300+38</f>
        <v>387</v>
      </c>
      <c r="E27" s="2">
        <f t="shared" si="4"/>
        <v>77.400000000000006</v>
      </c>
      <c r="F27" s="15">
        <f t="shared" si="5"/>
        <v>20.702842377260982</v>
      </c>
      <c r="G27" s="15">
        <f t="shared" si="6"/>
        <v>0.35917312661498707</v>
      </c>
      <c r="H27" s="15">
        <f t="shared" si="7"/>
        <v>1.7080103359173127</v>
      </c>
    </row>
  </sheetData>
  <mergeCells count="3">
    <mergeCell ref="A16:E16"/>
    <mergeCell ref="S16:AA16"/>
    <mergeCell ref="A22:H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Adele Bai</dc:creator>
  <cp:lastModifiedBy>Adele Bai</cp:lastModifiedBy>
  <dcterms:created xsi:type="dcterms:W3CDTF">2021-12-09T04:47:26Z</dcterms:created>
  <dcterms:modified xsi:type="dcterms:W3CDTF">2021-12-13T06:24:41Z</dcterms:modified>
</cp:coreProperties>
</file>