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laelezaj/Desktop/"/>
    </mc:Choice>
  </mc:AlternateContent>
  <xr:revisionPtr revIDLastSave="0" documentId="8_{7BBB68ED-54FF-AC46-9351-158423194620}" xr6:coauthVersionLast="45" xr6:coauthVersionMax="45" xr10:uidLastSave="{00000000-0000-0000-0000-000000000000}"/>
  <bookViews>
    <workbookView xWindow="760" yWindow="460" windowWidth="28040" windowHeight="16420" xr2:uid="{2AF52CDE-46AF-0E43-880B-B9180C36CF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7" i="1" l="1"/>
  <c r="C346" i="1"/>
  <c r="E335" i="1"/>
  <c r="E324" i="1"/>
  <c r="F313" i="1"/>
  <c r="E305" i="1"/>
  <c r="D290" i="1"/>
  <c r="D278" i="1"/>
  <c r="D265" i="1"/>
  <c r="A258" i="1"/>
  <c r="C252" i="1"/>
  <c r="C253" i="1"/>
  <c r="C254" i="1"/>
  <c r="C251" i="1"/>
  <c r="B243" i="1"/>
  <c r="B244" i="1"/>
  <c r="B245" i="1"/>
  <c r="B246" i="1"/>
  <c r="B242" i="1"/>
  <c r="E230" i="1"/>
  <c r="A223" i="1"/>
  <c r="D211" i="1"/>
  <c r="D212" i="1"/>
  <c r="D213" i="1"/>
  <c r="D210" i="1"/>
  <c r="C211" i="1"/>
  <c r="C212" i="1"/>
  <c r="C213" i="1"/>
  <c r="C210" i="1"/>
  <c r="C195" i="1"/>
  <c r="C196" i="1"/>
  <c r="C197" i="1"/>
  <c r="D203" i="1"/>
  <c r="D204" i="1"/>
  <c r="D205" i="1"/>
  <c r="D202" i="1"/>
  <c r="C194" i="1"/>
  <c r="G186" i="1"/>
  <c r="G187" i="1"/>
  <c r="G185" i="1"/>
  <c r="D186" i="1"/>
  <c r="D187" i="1"/>
  <c r="D188" i="1"/>
  <c r="D185" i="1"/>
  <c r="E176" i="1" a="1"/>
  <c r="E176" i="1" s="1"/>
  <c r="C163" i="1"/>
  <c r="C162" i="1"/>
  <c r="G179" i="1" l="1"/>
  <c r="F178" i="1"/>
  <c r="E177" i="1"/>
  <c r="F179" i="1"/>
  <c r="E178" i="1"/>
  <c r="G176" i="1"/>
  <c r="E179" i="1"/>
  <c r="G177" i="1"/>
  <c r="F176" i="1"/>
  <c r="G178" i="1"/>
  <c r="F177" i="1"/>
  <c r="C157" i="1"/>
  <c r="D157" i="1" s="1"/>
  <c r="I133" i="1"/>
  <c r="C154" i="1" l="1"/>
  <c r="A147" i="1"/>
  <c r="A146" i="1"/>
  <c r="A145" i="1"/>
  <c r="A129" i="1"/>
  <c r="D114" i="1"/>
  <c r="A120" i="1" s="1"/>
  <c r="D113" i="1"/>
  <c r="A119" i="1" s="1"/>
  <c r="D112" i="1"/>
  <c r="A125" i="1" s="1"/>
  <c r="D111" i="1"/>
  <c r="A124" i="1" s="1"/>
  <c r="D103" i="1"/>
  <c r="A118" i="1" l="1"/>
  <c r="A98" i="1"/>
  <c r="B91" i="1"/>
  <c r="B92" i="1"/>
  <c r="B93" i="1"/>
  <c r="B94" i="1"/>
  <c r="B90" i="1"/>
  <c r="B84" i="1"/>
  <c r="B85" i="1"/>
  <c r="B83" i="1"/>
  <c r="B79" i="1"/>
  <c r="B78" i="1"/>
  <c r="B77" i="1"/>
  <c r="C72" i="1"/>
  <c r="B67" i="1"/>
  <c r="B66" i="1"/>
  <c r="A62" i="1"/>
  <c r="A63" i="1" s="1"/>
  <c r="B57" i="1"/>
  <c r="B56" i="1"/>
  <c r="A55" i="1"/>
  <c r="A54" i="1"/>
  <c r="B50" i="1"/>
  <c r="B46" i="1"/>
  <c r="B41" i="1"/>
  <c r="B42" i="1"/>
  <c r="B40" i="1"/>
  <c r="B38" i="1"/>
  <c r="B37" i="1"/>
  <c r="B34" i="1"/>
  <c r="B30" i="1"/>
  <c r="B29" i="1"/>
  <c r="B25" i="1"/>
  <c r="B24" i="1"/>
  <c r="B20" i="1"/>
  <c r="B7" i="1"/>
  <c r="B8" i="1"/>
  <c r="B15" i="1"/>
  <c r="B14" i="1"/>
  <c r="B13" i="1"/>
  <c r="B12" i="1"/>
  <c r="B6" i="1"/>
  <c r="B5" i="1"/>
</calcChain>
</file>

<file path=xl/sharedStrings.xml><?xml version="1.0" encoding="utf-8"?>
<sst xmlns="http://schemas.openxmlformats.org/spreadsheetml/2006/main" count="242" uniqueCount="170">
  <si>
    <t>Excel Functions</t>
  </si>
  <si>
    <t>1. LEFT</t>
  </si>
  <si>
    <t>adela elezaj</t>
  </si>
  <si>
    <t>New York</t>
  </si>
  <si>
    <t>NEW JERSEY</t>
  </si>
  <si>
    <t>2. RIGHT</t>
  </si>
  <si>
    <t>3. MID FUNCTION</t>
  </si>
  <si>
    <t>MID(text,start_num,num_chars)</t>
  </si>
  <si>
    <t>Adela N. Elezaj</t>
  </si>
  <si>
    <t>4. LOWER</t>
  </si>
  <si>
    <t>ADELA ELEZAJ</t>
  </si>
  <si>
    <t>Adela Elezaj</t>
  </si>
  <si>
    <t>5. Upper Function</t>
  </si>
  <si>
    <t>adela Elezaj</t>
  </si>
  <si>
    <t>6. PROPER</t>
  </si>
  <si>
    <t>I love ice cream</t>
  </si>
  <si>
    <t>FIND</t>
  </si>
  <si>
    <t>Firstname: Adela</t>
  </si>
  <si>
    <t>Lastname: Elezaj</t>
  </si>
  <si>
    <t>School: Galvanize</t>
  </si>
  <si>
    <t>Class: TTP</t>
  </si>
  <si>
    <t>Year: 2019</t>
  </si>
  <si>
    <t>SEARCH</t>
  </si>
  <si>
    <t>Adela</t>
  </si>
  <si>
    <t>LEN</t>
  </si>
  <si>
    <t>DATE FUNCTIONS</t>
  </si>
  <si>
    <t>date value</t>
  </si>
  <si>
    <t>???????</t>
  </si>
  <si>
    <t>EDATE</t>
  </si>
  <si>
    <t>DAY</t>
  </si>
  <si>
    <t>day(A66)</t>
  </si>
  <si>
    <t>Days</t>
  </si>
  <si>
    <t>start date</t>
  </si>
  <si>
    <t>end date</t>
  </si>
  <si>
    <t>days</t>
  </si>
  <si>
    <t>formula</t>
  </si>
  <si>
    <t>days(B72,A72)</t>
  </si>
  <si>
    <t>TODAY</t>
  </si>
  <si>
    <t>day</t>
  </si>
  <si>
    <t>month</t>
  </si>
  <si>
    <t>year</t>
  </si>
  <si>
    <t>EOMONTH</t>
  </si>
  <si>
    <t>WEEKDAY</t>
  </si>
  <si>
    <t>date</t>
  </si>
  <si>
    <t>day of the week</t>
  </si>
  <si>
    <t>WEEKNUM</t>
  </si>
  <si>
    <t>NETWORKDAYS</t>
  </si>
  <si>
    <t>holidays</t>
  </si>
  <si>
    <t>result</t>
  </si>
  <si>
    <t>TIME FUNCTIONS</t>
  </si>
  <si>
    <t>hours</t>
  </si>
  <si>
    <t>minutes</t>
  </si>
  <si>
    <t>seconds</t>
  </si>
  <si>
    <t>time</t>
  </si>
  <si>
    <t>HOUR</t>
  </si>
  <si>
    <t>MINUTE</t>
  </si>
  <si>
    <t>NOW</t>
  </si>
  <si>
    <t>CHOOSE</t>
  </si>
  <si>
    <t>Fruits</t>
  </si>
  <si>
    <t>Banana</t>
  </si>
  <si>
    <t>Mango</t>
  </si>
  <si>
    <t>Apple</t>
  </si>
  <si>
    <t>Orange</t>
  </si>
  <si>
    <t>Berries</t>
  </si>
  <si>
    <t>Peach</t>
  </si>
  <si>
    <t>COLUMN</t>
  </si>
  <si>
    <t>KDFS</t>
  </si>
  <si>
    <t>DFS</t>
  </si>
  <si>
    <t>GFD</t>
  </si>
  <si>
    <t>FG</t>
  </si>
  <si>
    <t>DSF</t>
  </si>
  <si>
    <t>FSD</t>
  </si>
  <si>
    <t>FDS</t>
  </si>
  <si>
    <t>COLUMNS</t>
  </si>
  <si>
    <t>HYPERLINK FUNCTIONS</t>
  </si>
  <si>
    <t>linkedin.com/adelaelezaj</t>
  </si>
  <si>
    <t>Amount</t>
  </si>
  <si>
    <t>sum</t>
  </si>
  <si>
    <t>average</t>
  </si>
  <si>
    <t>min</t>
  </si>
  <si>
    <t>max</t>
  </si>
  <si>
    <t>IFERROR</t>
  </si>
  <si>
    <t>ROW FUNCTION</t>
  </si>
  <si>
    <t>TRANSPOSE FUNCTION</t>
  </si>
  <si>
    <t>Game 1</t>
  </si>
  <si>
    <t>Game 2</t>
  </si>
  <si>
    <t>Game 3</t>
  </si>
  <si>
    <t>Win</t>
  </si>
  <si>
    <t>Lose</t>
  </si>
  <si>
    <t>Player 1</t>
  </si>
  <si>
    <t>Player 2</t>
  </si>
  <si>
    <t xml:space="preserve">VLOOKUP </t>
  </si>
  <si>
    <t>products</t>
  </si>
  <si>
    <t>chocolate</t>
  </si>
  <si>
    <t>milk</t>
  </si>
  <si>
    <t>honey</t>
  </si>
  <si>
    <t>almonds</t>
  </si>
  <si>
    <t>quantity</t>
  </si>
  <si>
    <t>price</t>
  </si>
  <si>
    <t>total</t>
  </si>
  <si>
    <t>item</t>
  </si>
  <si>
    <t>A</t>
  </si>
  <si>
    <t>B</t>
  </si>
  <si>
    <t>Score</t>
  </si>
  <si>
    <t>C</t>
  </si>
  <si>
    <t>D</t>
  </si>
  <si>
    <t>OR FUNCTIONS</t>
  </si>
  <si>
    <t>You can use OR function you can check multiple conditions. It will return TRUE if any of those conditions is true, else it will return FALSE.</t>
  </si>
  <si>
    <t>Subject</t>
  </si>
  <si>
    <t>Grades</t>
  </si>
  <si>
    <t>Math</t>
  </si>
  <si>
    <t>Python</t>
  </si>
  <si>
    <t>SQL</t>
  </si>
  <si>
    <t>Statistics</t>
  </si>
  <si>
    <t>AND FUNCTIONS</t>
  </si>
  <si>
    <t>You can use AND function you can check multiple conditions. It will return TRUE if ALL of those conditions are true, else it will return FALSE.</t>
  </si>
  <si>
    <t>NOT FUNCTIONS</t>
  </si>
  <si>
    <t>By using NOT function you can reverse a logical value.</t>
  </si>
  <si>
    <t>YES</t>
  </si>
  <si>
    <t>NO</t>
  </si>
  <si>
    <t>Original Result</t>
  </si>
  <si>
    <t>Reverse</t>
  </si>
  <si>
    <t>SUM FUNCTIONS</t>
  </si>
  <si>
    <t>TOTAL</t>
  </si>
  <si>
    <t>SUMIF</t>
  </si>
  <si>
    <t>SUMIF function sum values from a range of cells using a condition.</t>
  </si>
  <si>
    <t>Product</t>
  </si>
  <si>
    <t>Quantity</t>
  </si>
  <si>
    <t>SUMPRODUCT</t>
  </si>
  <si>
    <t>It can sum and multiply the ranges or arrays.</t>
  </si>
  <si>
    <t>ABS FUNCTION</t>
  </si>
  <si>
    <t>convert negative values in positive</t>
  </si>
  <si>
    <t>Normal Number</t>
  </si>
  <si>
    <t>Absolute Number</t>
  </si>
  <si>
    <t>MOD FUNCTION</t>
  </si>
  <si>
    <t>The MOD function returns the remainder after dividing two numbers.</t>
  </si>
  <si>
    <t>number</t>
  </si>
  <si>
    <t>divisor</t>
  </si>
  <si>
    <t>RAND FUNCTION</t>
  </si>
  <si>
    <t>Apart from having numbers between 0 and 1 you can also use RAND for random numbers between two specific numbers.</t>
  </si>
  <si>
    <t>STATISTICAL FUNCTIONS</t>
  </si>
  <si>
    <t>COUNT FUNCTIONS</t>
  </si>
  <si>
    <t>You can use COUNT function to count cells which have numbers.</t>
  </si>
  <si>
    <t>COUNT</t>
  </si>
  <si>
    <t>COUNTA</t>
  </si>
  <si>
    <t>You can use COUNTA function to count non-blank cells (numbers and text)</t>
  </si>
  <si>
    <t>COUNTBLANK</t>
  </si>
  <si>
    <t>You can use COUNBLANK function to count cells which are blank.</t>
  </si>
  <si>
    <t>counts the number of cells which meet a given criterion.</t>
  </si>
  <si>
    <t>Rachelle</t>
  </si>
  <si>
    <t>Carlene</t>
  </si>
  <si>
    <t>Miguel</t>
  </si>
  <si>
    <t>Christina</t>
  </si>
  <si>
    <t>Kerry</t>
  </si>
  <si>
    <t>Students</t>
  </si>
  <si>
    <t>Nr of students</t>
  </si>
  <si>
    <t>COUNTIFs</t>
  </si>
  <si>
    <t>AVERAGEIFS</t>
  </si>
  <si>
    <t>You can use AVERAGEIFS function to calculates the average of the values which one or more conditions.</t>
  </si>
  <si>
    <t>Salesperson</t>
  </si>
  <si>
    <t>Bill</t>
  </si>
  <si>
    <t>Tom</t>
  </si>
  <si>
    <t>average Q of product A for Bill</t>
  </si>
  <si>
    <t>MAX FUNCTIONS</t>
  </si>
  <si>
    <t>Max Score</t>
  </si>
  <si>
    <t>MIN FUNCTION</t>
  </si>
  <si>
    <t>Min Score</t>
  </si>
  <si>
    <t>NA FUNCTION</t>
  </si>
  <si>
    <t xml:space="preserve">ISBLANK </t>
  </si>
  <si>
    <t>You can use ISBLANK function to check if a cell is blank and it returns TRUE if that cell is blank else FALSE.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</si>
</sst>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d\-mmm\-yy;@"/>
    <numFmt numFmtId="165" formatCode="[$-409]dd\-mmm\-yy;@"/>
  </numFmts>
  <fonts count="7" x14ac:knownFonts="1">
    <font>
      <sz val="12"/>
      <color theme="1"/>
      <name val="Calibri"/>
      <family val="2"/>
      <scheme val="minor"/>
    </font>
    <font>
      <sz val="12"/>
      <color rgb="FF3A3A3A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A3A3A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2" borderId="0" xfId="0" applyFont="1" applyFill="1"/>
    <xf numFmtId="14" fontId="0" fillId="0" borderId="0" xfId="0" applyNumberFormat="1"/>
    <xf numFmtId="15" fontId="0" fillId="0" borderId="0" xfId="0" applyNumberFormat="1"/>
    <xf numFmtId="164" fontId="0" fillId="0" borderId="0" xfId="0" applyNumberFormat="1"/>
    <xf numFmtId="0" fontId="0" fillId="3" borderId="0" xfId="0" applyFill="1"/>
    <xf numFmtId="165" fontId="0" fillId="0" borderId="0" xfId="0" applyNumberFormat="1"/>
    <xf numFmtId="18" fontId="0" fillId="0" borderId="0" xfId="0" applyNumberFormat="1"/>
    <xf numFmtId="0" fontId="0" fillId="0" borderId="0" xfId="0" applyNumberFormat="1"/>
    <xf numFmtId="22" fontId="0" fillId="0" borderId="0" xfId="0" applyNumberFormat="1"/>
    <xf numFmtId="0" fontId="2" fillId="0" borderId="0" xfId="1"/>
    <xf numFmtId="0" fontId="0" fillId="0" borderId="1" xfId="0" applyBorder="1"/>
    <xf numFmtId="0" fontId="0" fillId="4" borderId="1" xfId="0" applyFill="1" applyBorder="1"/>
    <xf numFmtId="17" fontId="0" fillId="0" borderId="0" xfId="0" applyNumberFormat="1"/>
    <xf numFmtId="2" fontId="0" fillId="0" borderId="0" xfId="0" applyNumberFormat="1"/>
    <xf numFmtId="44" fontId="0" fillId="0" borderId="1" xfId="2" applyFont="1" applyBorder="1"/>
    <xf numFmtId="0" fontId="0" fillId="0" borderId="1" xfId="0" applyFill="1" applyBorder="1"/>
    <xf numFmtId="44" fontId="0" fillId="0" borderId="1" xfId="0" applyNumberFormat="1" applyBorder="1"/>
    <xf numFmtId="0" fontId="6" fillId="0" borderId="0" xfId="0" applyFont="1"/>
    <xf numFmtId="0" fontId="4" fillId="0" borderId="1" xfId="0" applyFont="1" applyBorder="1"/>
    <xf numFmtId="0" fontId="0" fillId="5" borderId="1" xfId="0" applyFill="1" applyBorder="1"/>
    <xf numFmtId="0" fontId="0" fillId="6" borderId="0" xfId="0" applyFill="1"/>
    <xf numFmtId="0" fontId="0" fillId="0" borderId="0" xfId="0" applyAlignment="1">
      <alignment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DAA1-8BEC-5748-8D57-29B6B8070D50}">
  <dimension ref="A1:I357"/>
  <sheetViews>
    <sheetView tabSelected="1" topLeftCell="A330" workbookViewId="0">
      <selection activeCell="F342" sqref="F342"/>
    </sheetView>
  </sheetViews>
  <sheetFormatPr baseColWidth="10" defaultRowHeight="16" x14ac:dyDescent="0.2"/>
  <cols>
    <col min="1" max="1" width="15.33203125" customWidth="1"/>
    <col min="2" max="2" width="12.5" customWidth="1"/>
    <col min="3" max="3" width="13.6640625" customWidth="1"/>
    <col min="4" max="4" width="12.5" customWidth="1"/>
    <col min="5" max="5" width="13.6640625" customWidth="1"/>
  </cols>
  <sheetData>
    <row r="1" spans="1:3" x14ac:dyDescent="0.2">
      <c r="A1" t="s">
        <v>0</v>
      </c>
    </row>
    <row r="3" spans="1:3" x14ac:dyDescent="0.2">
      <c r="A3" s="3" t="s">
        <v>1</v>
      </c>
    </row>
    <row r="5" spans="1:3" x14ac:dyDescent="0.2">
      <c r="A5" t="s">
        <v>2</v>
      </c>
      <c r="B5" t="str">
        <f>LEFT(A5,C5)</f>
        <v>adela</v>
      </c>
      <c r="C5">
        <v>5</v>
      </c>
    </row>
    <row r="6" spans="1:3" x14ac:dyDescent="0.2">
      <c r="A6" t="s">
        <v>2</v>
      </c>
      <c r="B6" t="str">
        <f>LEFT(A6,LEN(A6) -FIND(" ",A6)-1)</f>
        <v>adela</v>
      </c>
    </row>
    <row r="7" spans="1:3" x14ac:dyDescent="0.2">
      <c r="A7" t="s">
        <v>3</v>
      </c>
      <c r="B7" t="str">
        <f>LEFT(A7,LEN(A7) - FIND(" ",A7)-1)</f>
        <v>New</v>
      </c>
    </row>
    <row r="8" spans="1:3" x14ac:dyDescent="0.2">
      <c r="A8" t="s">
        <v>4</v>
      </c>
      <c r="B8" t="str">
        <f xml:space="preserve"> LEFT(A8, LEN(A8) - FIND(" ",A8)-2)</f>
        <v xml:space="preserve">NEW </v>
      </c>
    </row>
    <row r="10" spans="1:3" x14ac:dyDescent="0.2">
      <c r="A10" s="3" t="s">
        <v>5</v>
      </c>
    </row>
    <row r="12" spans="1:3" x14ac:dyDescent="0.2">
      <c r="A12" t="s">
        <v>2</v>
      </c>
      <c r="B12" t="str">
        <f>RIGHT(A12,C12)</f>
        <v>zaj</v>
      </c>
      <c r="C12">
        <v>3</v>
      </c>
    </row>
    <row r="13" spans="1:3" x14ac:dyDescent="0.2">
      <c r="A13" t="s">
        <v>2</v>
      </c>
      <c r="B13" t="str">
        <f>RIGHT(A13, LEN(A13) - FIND(" ",A13))</f>
        <v>elezaj</v>
      </c>
    </row>
    <row r="14" spans="1:3" x14ac:dyDescent="0.2">
      <c r="A14" t="s">
        <v>3</v>
      </c>
      <c r="B14" t="str">
        <f>RIGHT(A14, LEN(A14) - FIND(" ",A14))</f>
        <v>York</v>
      </c>
    </row>
    <row r="15" spans="1:3" x14ac:dyDescent="0.2">
      <c r="A15" t="s">
        <v>4</v>
      </c>
      <c r="B15" t="str">
        <f>RIGHT(A15, LEN(A15) - FIND(" ",A15))</f>
        <v>JERSEY</v>
      </c>
    </row>
    <row r="18" spans="1:7" x14ac:dyDescent="0.2">
      <c r="A18" s="4" t="s">
        <v>6</v>
      </c>
      <c r="B18" s="1"/>
      <c r="C18" s="2" t="s">
        <v>7</v>
      </c>
      <c r="D18" s="1"/>
      <c r="E18" s="1"/>
      <c r="F18" s="1"/>
      <c r="G18" s="1"/>
    </row>
    <row r="20" spans="1:7" x14ac:dyDescent="0.2">
      <c r="A20" t="s">
        <v>8</v>
      </c>
      <c r="B20" t="str">
        <f>MID(A20,7,2)</f>
        <v>N.</v>
      </c>
    </row>
    <row r="22" spans="1:7" x14ac:dyDescent="0.2">
      <c r="A22" s="3" t="s">
        <v>9</v>
      </c>
    </row>
    <row r="24" spans="1:7" x14ac:dyDescent="0.2">
      <c r="A24" t="s">
        <v>10</v>
      </c>
      <c r="B24" t="str">
        <f>LOWER(A24)</f>
        <v>adela elezaj</v>
      </c>
    </row>
    <row r="25" spans="1:7" x14ac:dyDescent="0.2">
      <c r="A25" t="s">
        <v>11</v>
      </c>
      <c r="B25" t="str">
        <f>LOWER(A25)</f>
        <v>adela elezaj</v>
      </c>
    </row>
    <row r="27" spans="1:7" x14ac:dyDescent="0.2">
      <c r="A27" s="3" t="s">
        <v>12</v>
      </c>
    </row>
    <row r="29" spans="1:7" x14ac:dyDescent="0.2">
      <c r="A29" t="s">
        <v>11</v>
      </c>
      <c r="B29" t="str">
        <f>UPPER(A29)</f>
        <v>ADELA ELEZAJ</v>
      </c>
    </row>
    <row r="30" spans="1:7" x14ac:dyDescent="0.2">
      <c r="A30" t="s">
        <v>13</v>
      </c>
      <c r="B30" t="str">
        <f>UPPER(A30)</f>
        <v>ADELA ELEZAJ</v>
      </c>
    </row>
    <row r="32" spans="1:7" x14ac:dyDescent="0.2">
      <c r="A32" s="3" t="s">
        <v>14</v>
      </c>
    </row>
    <row r="34" spans="1:2" x14ac:dyDescent="0.2">
      <c r="A34" t="s">
        <v>15</v>
      </c>
      <c r="B34" t="str">
        <f>PROPER(A34)</f>
        <v>I Love Ice Cream</v>
      </c>
    </row>
    <row r="36" spans="1:2" x14ac:dyDescent="0.2">
      <c r="A36" s="3" t="s">
        <v>16</v>
      </c>
    </row>
    <row r="37" spans="1:2" x14ac:dyDescent="0.2">
      <c r="A37" t="s">
        <v>17</v>
      </c>
      <c r="B37" t="str">
        <f>MID(A37,(FIND(":",A37,1)+2), LEN(A37))</f>
        <v>Adela</v>
      </c>
    </row>
    <row r="38" spans="1:2" x14ac:dyDescent="0.2">
      <c r="A38" t="s">
        <v>18</v>
      </c>
      <c r="B38" t="str">
        <f>MID(A38,(FIND(":",A38,1)+2), LEN(A38))</f>
        <v>Elezaj</v>
      </c>
    </row>
    <row r="40" spans="1:2" x14ac:dyDescent="0.2">
      <c r="A40" t="s">
        <v>19</v>
      </c>
      <c r="B40" t="str">
        <f>MID(A40,(FIND(":",A40,1) +2), LEN(A40))</f>
        <v>Galvanize</v>
      </c>
    </row>
    <row r="41" spans="1:2" x14ac:dyDescent="0.2">
      <c r="A41" t="s">
        <v>20</v>
      </c>
      <c r="B41" t="str">
        <f t="shared" ref="B41:B42" si="0">MID(A41,(FIND(":",A41,1) +2), LEN(A41))</f>
        <v>TTP</v>
      </c>
    </row>
    <row r="42" spans="1:2" x14ac:dyDescent="0.2">
      <c r="A42" t="s">
        <v>21</v>
      </c>
      <c r="B42" t="str">
        <f t="shared" si="0"/>
        <v>2019</v>
      </c>
    </row>
    <row r="44" spans="1:2" x14ac:dyDescent="0.2">
      <c r="A44" s="3" t="s">
        <v>22</v>
      </c>
    </row>
    <row r="46" spans="1:2" x14ac:dyDescent="0.2">
      <c r="A46" t="s">
        <v>23</v>
      </c>
      <c r="B46">
        <f>SEARCH("a",A46,1)</f>
        <v>1</v>
      </c>
    </row>
    <row r="48" spans="1:2" x14ac:dyDescent="0.2">
      <c r="A48" s="3" t="s">
        <v>24</v>
      </c>
    </row>
    <row r="50" spans="1:2" x14ac:dyDescent="0.2">
      <c r="A50" t="s">
        <v>11</v>
      </c>
      <c r="B50">
        <f>LEN(A50)</f>
        <v>12</v>
      </c>
    </row>
    <row r="52" spans="1:2" x14ac:dyDescent="0.2">
      <c r="A52" s="3" t="s">
        <v>25</v>
      </c>
      <c r="B52" s="8" t="s">
        <v>27</v>
      </c>
    </row>
    <row r="54" spans="1:2" x14ac:dyDescent="0.2">
      <c r="A54" s="5">
        <f>DATE(2011,11,11)</f>
        <v>40858</v>
      </c>
    </row>
    <row r="55" spans="1:2" x14ac:dyDescent="0.2">
      <c r="A55">
        <f>DATEVALUE("12-Oct-2011")</f>
        <v>40828</v>
      </c>
      <c r="B55" t="s">
        <v>26</v>
      </c>
    </row>
    <row r="56" spans="1:2" x14ac:dyDescent="0.2">
      <c r="A56" s="7">
        <v>40828</v>
      </c>
      <c r="B56" s="7" t="e">
        <f>DATEVALUE(A56)</f>
        <v>#VALUE!</v>
      </c>
    </row>
    <row r="57" spans="1:2" x14ac:dyDescent="0.2">
      <c r="A57" s="5">
        <v>40675</v>
      </c>
      <c r="B57" t="e">
        <f>DATEVALUE(A57)</f>
        <v>#VALUE!</v>
      </c>
    </row>
    <row r="59" spans="1:2" x14ac:dyDescent="0.2">
      <c r="A59" s="3" t="s">
        <v>28</v>
      </c>
    </row>
    <row r="61" spans="1:2" x14ac:dyDescent="0.2">
      <c r="A61" s="6">
        <v>41924</v>
      </c>
    </row>
    <row r="62" spans="1:2" x14ac:dyDescent="0.2">
      <c r="A62" s="7">
        <f>EDATE(A61,1)</f>
        <v>41955</v>
      </c>
    </row>
    <row r="63" spans="1:2" x14ac:dyDescent="0.2">
      <c r="A63" s="9">
        <f>EDATE(A62,12)</f>
        <v>42320</v>
      </c>
    </row>
    <row r="65" spans="1:4" x14ac:dyDescent="0.2">
      <c r="A65" s="3" t="s">
        <v>29</v>
      </c>
    </row>
    <row r="66" spans="1:4" x14ac:dyDescent="0.2">
      <c r="A66" s="5">
        <v>34305</v>
      </c>
      <c r="B66">
        <f>DAY(A66)</f>
        <v>2</v>
      </c>
      <c r="C66" t="s">
        <v>30</v>
      </c>
    </row>
    <row r="67" spans="1:4" x14ac:dyDescent="0.2">
      <c r="B67">
        <f ca="1">DAY(TODAY())</f>
        <v>9</v>
      </c>
    </row>
    <row r="69" spans="1:4" x14ac:dyDescent="0.2">
      <c r="A69" s="3" t="s">
        <v>31</v>
      </c>
    </row>
    <row r="71" spans="1:4" x14ac:dyDescent="0.2">
      <c r="A71" t="s">
        <v>32</v>
      </c>
      <c r="B71" t="s">
        <v>33</v>
      </c>
      <c r="C71" t="s">
        <v>34</v>
      </c>
      <c r="D71" t="s">
        <v>35</v>
      </c>
    </row>
    <row r="72" spans="1:4" x14ac:dyDescent="0.2">
      <c r="A72" s="5">
        <v>43466</v>
      </c>
      <c r="B72" s="5">
        <v>43475</v>
      </c>
      <c r="C72">
        <f>_xlfn.DAYS(B72, A72)</f>
        <v>9</v>
      </c>
      <c r="D72" t="s">
        <v>36</v>
      </c>
    </row>
    <row r="75" spans="1:4" x14ac:dyDescent="0.2">
      <c r="A75" s="3" t="s">
        <v>37</v>
      </c>
    </row>
    <row r="77" spans="1:4" x14ac:dyDescent="0.2">
      <c r="A77" t="s">
        <v>38</v>
      </c>
      <c r="B77">
        <f ca="1">DAY(TODAY())</f>
        <v>9</v>
      </c>
    </row>
    <row r="78" spans="1:4" x14ac:dyDescent="0.2">
      <c r="A78" t="s">
        <v>39</v>
      </c>
      <c r="B78">
        <f ca="1">MONTH(TODAY())</f>
        <v>10</v>
      </c>
    </row>
    <row r="79" spans="1:4" x14ac:dyDescent="0.2">
      <c r="A79" t="s">
        <v>40</v>
      </c>
      <c r="B79">
        <f ca="1">YEAR(TODAY())</f>
        <v>2019</v>
      </c>
    </row>
    <row r="81" spans="1:2" x14ac:dyDescent="0.2">
      <c r="A81" s="3" t="s">
        <v>41</v>
      </c>
    </row>
    <row r="82" spans="1:2" x14ac:dyDescent="0.2">
      <c r="B82" s="5"/>
    </row>
    <row r="83" spans="1:2" x14ac:dyDescent="0.2">
      <c r="A83" s="6">
        <v>37257</v>
      </c>
      <c r="B83" s="9">
        <f>EOMONTH(A83,1)</f>
        <v>37315</v>
      </c>
    </row>
    <row r="84" spans="1:2" x14ac:dyDescent="0.2">
      <c r="A84" s="6">
        <v>38385</v>
      </c>
      <c r="B84" s="9">
        <f t="shared" ref="B84:B85" si="1">EOMONTH(A84,1)</f>
        <v>38442</v>
      </c>
    </row>
    <row r="85" spans="1:2" x14ac:dyDescent="0.2">
      <c r="A85" s="6">
        <v>39510</v>
      </c>
      <c r="B85" s="9">
        <f t="shared" si="1"/>
        <v>39568</v>
      </c>
    </row>
    <row r="86" spans="1:2" x14ac:dyDescent="0.2">
      <c r="B86" s="9"/>
    </row>
    <row r="87" spans="1:2" x14ac:dyDescent="0.2">
      <c r="A87" s="3" t="s">
        <v>42</v>
      </c>
    </row>
    <row r="89" spans="1:2" x14ac:dyDescent="0.2">
      <c r="A89" t="s">
        <v>43</v>
      </c>
      <c r="B89" t="s">
        <v>44</v>
      </c>
    </row>
    <row r="90" spans="1:2" x14ac:dyDescent="0.2">
      <c r="A90" s="5">
        <v>43466</v>
      </c>
      <c r="B90" t="str">
        <f>IF(WEEKDAY(A90,2)&gt;5, "weekend", "weekday")</f>
        <v>weekday</v>
      </c>
    </row>
    <row r="91" spans="1:2" x14ac:dyDescent="0.2">
      <c r="A91" s="5">
        <v>43470</v>
      </c>
      <c r="B91" t="str">
        <f t="shared" ref="B91:B94" si="2">IF(WEEKDAY(A91,2)&gt;5, "weekend", "weekday")</f>
        <v>weekend</v>
      </c>
    </row>
    <row r="92" spans="1:2" x14ac:dyDescent="0.2">
      <c r="A92" s="5">
        <v>43501</v>
      </c>
      <c r="B92" t="str">
        <f t="shared" si="2"/>
        <v>weekday</v>
      </c>
    </row>
    <row r="93" spans="1:2" x14ac:dyDescent="0.2">
      <c r="A93" s="5">
        <v>43504</v>
      </c>
      <c r="B93" t="str">
        <f t="shared" si="2"/>
        <v>weekday</v>
      </c>
    </row>
    <row r="94" spans="1:2" x14ac:dyDescent="0.2">
      <c r="A94" s="5">
        <v>43507</v>
      </c>
      <c r="B94" t="str">
        <f t="shared" si="2"/>
        <v>weekday</v>
      </c>
    </row>
    <row r="96" spans="1:2" x14ac:dyDescent="0.2">
      <c r="A96" s="3" t="s">
        <v>45</v>
      </c>
    </row>
    <row r="98" spans="1:4" x14ac:dyDescent="0.2">
      <c r="A98">
        <f ca="1">WEEKNUM(TODAY(),2)</f>
        <v>41</v>
      </c>
    </row>
    <row r="100" spans="1:4" x14ac:dyDescent="0.2">
      <c r="A100" s="3" t="s">
        <v>46</v>
      </c>
    </row>
    <row r="102" spans="1:4" x14ac:dyDescent="0.2">
      <c r="A102" t="s">
        <v>32</v>
      </c>
      <c r="B102" t="s">
        <v>33</v>
      </c>
      <c r="C102" t="s">
        <v>47</v>
      </c>
      <c r="D102" t="s">
        <v>48</v>
      </c>
    </row>
    <row r="103" spans="1:4" x14ac:dyDescent="0.2">
      <c r="A103" s="6">
        <v>43709</v>
      </c>
      <c r="B103" s="6">
        <v>43738</v>
      </c>
      <c r="C103" s="6">
        <v>43723</v>
      </c>
      <c r="D103">
        <f>NETWORKDAYS(A103,B103,C103:C105)</f>
        <v>19</v>
      </c>
    </row>
    <row r="104" spans="1:4" x14ac:dyDescent="0.2">
      <c r="C104" s="6">
        <v>43724</v>
      </c>
    </row>
    <row r="105" spans="1:4" x14ac:dyDescent="0.2">
      <c r="C105" s="6">
        <v>43725</v>
      </c>
    </row>
    <row r="108" spans="1:4" x14ac:dyDescent="0.2">
      <c r="A108" s="3" t="s">
        <v>49</v>
      </c>
    </row>
    <row r="110" spans="1:4" x14ac:dyDescent="0.2">
      <c r="A110" t="s">
        <v>50</v>
      </c>
      <c r="B110" t="s">
        <v>51</v>
      </c>
      <c r="C110" t="s">
        <v>52</v>
      </c>
      <c r="D110" t="s">
        <v>53</v>
      </c>
    </row>
    <row r="111" spans="1:4" x14ac:dyDescent="0.2">
      <c r="A111">
        <v>10</v>
      </c>
      <c r="B111">
        <v>20</v>
      </c>
      <c r="C111">
        <v>50</v>
      </c>
      <c r="D111" s="10">
        <f>TIME(A111,B111,C111)</f>
        <v>0.43113425925925924</v>
      </c>
    </row>
    <row r="112" spans="1:4" x14ac:dyDescent="0.2">
      <c r="A112">
        <v>2</v>
      </c>
      <c r="B112">
        <v>30</v>
      </c>
      <c r="C112">
        <v>40</v>
      </c>
      <c r="D112" s="10">
        <f t="shared" ref="D112" si="3">TIME(A112,B112,C112)</f>
        <v>0.10462962962962963</v>
      </c>
    </row>
    <row r="113" spans="1:4" x14ac:dyDescent="0.2">
      <c r="A113">
        <v>20</v>
      </c>
      <c r="B113">
        <v>40</v>
      </c>
      <c r="C113">
        <v>3</v>
      </c>
      <c r="D113" s="10">
        <f>TIME(A113,B113,C113)</f>
        <v>0.86114583333333339</v>
      </c>
    </row>
    <row r="114" spans="1:4" x14ac:dyDescent="0.2">
      <c r="A114">
        <v>5</v>
      </c>
      <c r="B114">
        <v>5</v>
      </c>
      <c r="C114">
        <v>5</v>
      </c>
      <c r="D114" s="11">
        <f>TIME(A114,B114,C114)</f>
        <v>0.21186342592592591</v>
      </c>
    </row>
    <row r="116" spans="1:4" x14ac:dyDescent="0.2">
      <c r="A116" s="3" t="s">
        <v>54</v>
      </c>
    </row>
    <row r="118" spans="1:4" x14ac:dyDescent="0.2">
      <c r="A118">
        <f>HOUR(D111)</f>
        <v>10</v>
      </c>
    </row>
    <row r="119" spans="1:4" x14ac:dyDescent="0.2">
      <c r="A119">
        <f>HOUR(D113)</f>
        <v>20</v>
      </c>
    </row>
    <row r="120" spans="1:4" x14ac:dyDescent="0.2">
      <c r="A120">
        <f>HOUR(D114)</f>
        <v>5</v>
      </c>
    </row>
    <row r="122" spans="1:4" x14ac:dyDescent="0.2">
      <c r="A122" s="3" t="s">
        <v>55</v>
      </c>
    </row>
    <row r="124" spans="1:4" x14ac:dyDescent="0.2">
      <c r="A124">
        <f>MINUTE(D111)</f>
        <v>20</v>
      </c>
    </row>
    <row r="125" spans="1:4" x14ac:dyDescent="0.2">
      <c r="A125">
        <f>MINUTE(D112)</f>
        <v>30</v>
      </c>
    </row>
    <row r="127" spans="1:4" x14ac:dyDescent="0.2">
      <c r="A127" s="3" t="s">
        <v>56</v>
      </c>
    </row>
    <row r="129" spans="1:9" x14ac:dyDescent="0.2">
      <c r="A129" s="12">
        <f ca="1">NOW()</f>
        <v>43747.476142939813</v>
      </c>
    </row>
    <row r="131" spans="1:9" x14ac:dyDescent="0.2">
      <c r="A131" s="3" t="s">
        <v>57</v>
      </c>
    </row>
    <row r="133" spans="1:9" x14ac:dyDescent="0.2">
      <c r="A133" s="15" t="s">
        <v>58</v>
      </c>
      <c r="B133" s="15" t="s">
        <v>76</v>
      </c>
      <c r="D133" t="s">
        <v>77</v>
      </c>
      <c r="E133">
        <v>1</v>
      </c>
      <c r="H133" t="s">
        <v>80</v>
      </c>
      <c r="I133">
        <f>CHOOSE(VLOOKUP(H133,D133:E136,2,0),SUM(B134:B139), AVERAGE(B134:B139),MIN(B134:B139),MAX(B134:B139))</f>
        <v>12</v>
      </c>
    </row>
    <row r="134" spans="1:9" x14ac:dyDescent="0.2">
      <c r="A134" s="14" t="s">
        <v>59</v>
      </c>
      <c r="B134" s="14">
        <v>12</v>
      </c>
      <c r="D134" t="s">
        <v>78</v>
      </c>
      <c r="E134">
        <v>2</v>
      </c>
    </row>
    <row r="135" spans="1:9" x14ac:dyDescent="0.2">
      <c r="A135" s="14" t="s">
        <v>60</v>
      </c>
      <c r="B135" s="14">
        <v>10</v>
      </c>
      <c r="D135" t="s">
        <v>79</v>
      </c>
      <c r="E135">
        <v>3</v>
      </c>
    </row>
    <row r="136" spans="1:9" x14ac:dyDescent="0.2">
      <c r="A136" s="14" t="s">
        <v>61</v>
      </c>
      <c r="B136" s="14">
        <v>9</v>
      </c>
      <c r="D136" t="s">
        <v>80</v>
      </c>
      <c r="E136">
        <v>4</v>
      </c>
    </row>
    <row r="137" spans="1:9" x14ac:dyDescent="0.2">
      <c r="A137" s="14" t="s">
        <v>62</v>
      </c>
      <c r="B137" s="14">
        <v>8</v>
      </c>
    </row>
    <row r="138" spans="1:9" x14ac:dyDescent="0.2">
      <c r="A138" s="14" t="s">
        <v>63</v>
      </c>
      <c r="B138" s="14">
        <v>7</v>
      </c>
    </row>
    <row r="139" spans="1:9" x14ac:dyDescent="0.2">
      <c r="A139" s="14" t="s">
        <v>64</v>
      </c>
      <c r="B139" s="14">
        <v>3</v>
      </c>
    </row>
    <row r="141" spans="1:9" x14ac:dyDescent="0.2">
      <c r="A141" s="3" t="s">
        <v>65</v>
      </c>
    </row>
    <row r="143" spans="1:9" x14ac:dyDescent="0.2">
      <c r="A143" t="s">
        <v>66</v>
      </c>
      <c r="B143" t="s">
        <v>67</v>
      </c>
      <c r="C143" t="s">
        <v>67</v>
      </c>
      <c r="D143" t="s">
        <v>68</v>
      </c>
      <c r="E143" t="s">
        <v>69</v>
      </c>
      <c r="F143" t="s">
        <v>70</v>
      </c>
      <c r="G143" t="s">
        <v>71</v>
      </c>
      <c r="H143" t="s">
        <v>72</v>
      </c>
    </row>
    <row r="145" spans="1:5" x14ac:dyDescent="0.2">
      <c r="A145">
        <f>COLUMN(D143)</f>
        <v>4</v>
      </c>
    </row>
    <row r="146" spans="1:5" x14ac:dyDescent="0.2">
      <c r="A146">
        <f>COLUMN(G143)</f>
        <v>7</v>
      </c>
    </row>
    <row r="147" spans="1:5" x14ac:dyDescent="0.2">
      <c r="A147">
        <f>COLUMNS(A143:H143)</f>
        <v>8</v>
      </c>
      <c r="B147" s="3" t="s">
        <v>73</v>
      </c>
    </row>
    <row r="152" spans="1:5" x14ac:dyDescent="0.2">
      <c r="A152" s="3" t="s">
        <v>74</v>
      </c>
    </row>
    <row r="154" spans="1:5" x14ac:dyDescent="0.2">
      <c r="A154" t="s">
        <v>75</v>
      </c>
      <c r="C154" s="13" t="str">
        <f>HYPERLINK(A154)</f>
        <v>linkedin.com/adelaelezaj</v>
      </c>
    </row>
    <row r="156" spans="1:5" x14ac:dyDescent="0.2">
      <c r="A156" s="3" t="s">
        <v>81</v>
      </c>
    </row>
    <row r="157" spans="1:5" x14ac:dyDescent="0.2">
      <c r="A157" s="11">
        <v>2</v>
      </c>
      <c r="B157">
        <v>0</v>
      </c>
      <c r="C157" t="e">
        <f>A157/B157</f>
        <v>#DIV/0!</v>
      </c>
      <c r="D157">
        <f>IFERROR(C157,0)</f>
        <v>0</v>
      </c>
    </row>
    <row r="158" spans="1:5" x14ac:dyDescent="0.2">
      <c r="A158" s="17"/>
      <c r="E158" s="16"/>
    </row>
    <row r="160" spans="1:5" x14ac:dyDescent="0.2">
      <c r="A160" s="3" t="s">
        <v>82</v>
      </c>
    </row>
    <row r="162" spans="1:7" x14ac:dyDescent="0.2">
      <c r="A162" s="14">
        <v>1</v>
      </c>
      <c r="C162">
        <f>ROW(A162)</f>
        <v>162</v>
      </c>
    </row>
    <row r="163" spans="1:7" x14ac:dyDescent="0.2">
      <c r="A163" s="14">
        <v>2</v>
      </c>
      <c r="C163">
        <f>ROWS(A162:A172)</f>
        <v>11</v>
      </c>
    </row>
    <row r="164" spans="1:7" x14ac:dyDescent="0.2">
      <c r="A164" s="14">
        <v>3</v>
      </c>
    </row>
    <row r="165" spans="1:7" x14ac:dyDescent="0.2">
      <c r="A165" s="14">
        <v>4</v>
      </c>
    </row>
    <row r="166" spans="1:7" x14ac:dyDescent="0.2">
      <c r="A166" s="14">
        <v>4</v>
      </c>
    </row>
    <row r="167" spans="1:7" x14ac:dyDescent="0.2">
      <c r="A167" s="14">
        <v>4</v>
      </c>
    </row>
    <row r="168" spans="1:7" x14ac:dyDescent="0.2">
      <c r="A168" s="14">
        <v>4</v>
      </c>
    </row>
    <row r="169" spans="1:7" x14ac:dyDescent="0.2">
      <c r="A169" s="14">
        <v>4</v>
      </c>
    </row>
    <row r="170" spans="1:7" x14ac:dyDescent="0.2">
      <c r="A170" s="14">
        <v>4</v>
      </c>
    </row>
    <row r="171" spans="1:7" x14ac:dyDescent="0.2">
      <c r="A171" s="14">
        <v>4</v>
      </c>
    </row>
    <row r="172" spans="1:7" x14ac:dyDescent="0.2">
      <c r="A172" s="14">
        <v>4</v>
      </c>
    </row>
    <row r="175" spans="1:7" x14ac:dyDescent="0.2">
      <c r="A175" s="3" t="s">
        <v>83</v>
      </c>
      <c r="B175" s="3"/>
    </row>
    <row r="176" spans="1:7" x14ac:dyDescent="0.2">
      <c r="A176" s="14"/>
      <c r="B176" s="14" t="s">
        <v>87</v>
      </c>
      <c r="C176" s="14" t="s">
        <v>88</v>
      </c>
      <c r="E176">
        <f t="array" ref="E176:G179">TRANSPOSE(A176:C179)</f>
        <v>0</v>
      </c>
      <c r="F176" t="str">
        <v>Game 1</v>
      </c>
      <c r="G176" t="str">
        <v>Game 2</v>
      </c>
    </row>
    <row r="177" spans="1:7" x14ac:dyDescent="0.2">
      <c r="A177" s="14" t="s">
        <v>84</v>
      </c>
      <c r="B177" s="14" t="s">
        <v>89</v>
      </c>
      <c r="C177" s="14" t="s">
        <v>90</v>
      </c>
      <c r="E177" t="str">
        <v>Win</v>
      </c>
      <c r="F177" t="str">
        <v>Player 1</v>
      </c>
      <c r="G177" t="str">
        <v>Player 1</v>
      </c>
    </row>
    <row r="178" spans="1:7" x14ac:dyDescent="0.2">
      <c r="A178" s="14" t="s">
        <v>85</v>
      </c>
      <c r="B178" s="14" t="s">
        <v>89</v>
      </c>
      <c r="C178" s="14" t="s">
        <v>90</v>
      </c>
      <c r="E178" t="str">
        <v>Lose</v>
      </c>
      <c r="F178" t="str">
        <v>Player 2</v>
      </c>
      <c r="G178" t="str">
        <v>Player 2</v>
      </c>
    </row>
    <row r="179" spans="1:7" x14ac:dyDescent="0.2">
      <c r="A179" s="14" t="s">
        <v>86</v>
      </c>
      <c r="B179" s="14" t="s">
        <v>90</v>
      </c>
      <c r="C179" s="14" t="s">
        <v>89</v>
      </c>
      <c r="E179" t="e">
        <v>#N/A</v>
      </c>
      <c r="F179" t="e">
        <v>#N/A</v>
      </c>
      <c r="G179" t="e">
        <v>#N/A</v>
      </c>
    </row>
    <row r="182" spans="1:7" x14ac:dyDescent="0.2">
      <c r="A182" s="3" t="s">
        <v>91</v>
      </c>
    </row>
    <row r="184" spans="1:7" x14ac:dyDescent="0.2">
      <c r="A184" s="14" t="s">
        <v>92</v>
      </c>
      <c r="B184" s="14" t="s">
        <v>97</v>
      </c>
      <c r="C184" s="14" t="s">
        <v>98</v>
      </c>
      <c r="D184" s="19" t="s">
        <v>99</v>
      </c>
      <c r="F184" s="14" t="s">
        <v>100</v>
      </c>
      <c r="G184" s="14" t="s">
        <v>98</v>
      </c>
    </row>
    <row r="185" spans="1:7" x14ac:dyDescent="0.2">
      <c r="A185" s="14" t="s">
        <v>93</v>
      </c>
      <c r="B185" s="14">
        <v>5</v>
      </c>
      <c r="C185" s="18">
        <v>20</v>
      </c>
      <c r="D185" s="20">
        <f>B185*C185</f>
        <v>100</v>
      </c>
      <c r="F185" s="14" t="s">
        <v>93</v>
      </c>
      <c r="G185" s="14">
        <f>VLOOKUP($F185,$A$184:$D$188,MATCH($G$184,$A$184:$D$184,0),0)</f>
        <v>20</v>
      </c>
    </row>
    <row r="186" spans="1:7" x14ac:dyDescent="0.2">
      <c r="A186" s="14" t="s">
        <v>94</v>
      </c>
      <c r="B186" s="14">
        <v>2</v>
      </c>
      <c r="C186" s="18">
        <v>8</v>
      </c>
      <c r="D186" s="20">
        <f t="shared" ref="D186:D188" si="4">B186*C186</f>
        <v>16</v>
      </c>
      <c r="F186" s="14" t="s">
        <v>96</v>
      </c>
      <c r="G186" s="14">
        <f t="shared" ref="G186:G187" si="5">VLOOKUP($F186,$A$184:$D$188,MATCH($G$184,$A$184:$D$184,0),0)</f>
        <v>15</v>
      </c>
    </row>
    <row r="187" spans="1:7" x14ac:dyDescent="0.2">
      <c r="A187" s="14" t="s">
        <v>95</v>
      </c>
      <c r="B187" s="14">
        <v>1</v>
      </c>
      <c r="C187" s="18">
        <v>12</v>
      </c>
      <c r="D187" s="20">
        <f t="shared" si="4"/>
        <v>12</v>
      </c>
      <c r="F187" s="14" t="s">
        <v>94</v>
      </c>
      <c r="G187" s="14">
        <f t="shared" si="5"/>
        <v>8</v>
      </c>
    </row>
    <row r="188" spans="1:7" x14ac:dyDescent="0.2">
      <c r="A188" s="14" t="s">
        <v>96</v>
      </c>
      <c r="B188" s="14">
        <v>1</v>
      </c>
      <c r="C188" s="18">
        <v>15</v>
      </c>
      <c r="D188" s="20">
        <f t="shared" si="4"/>
        <v>15</v>
      </c>
    </row>
    <row r="191" spans="1:7" x14ac:dyDescent="0.2">
      <c r="A191" s="3" t="s">
        <v>106</v>
      </c>
      <c r="C191" s="2" t="s">
        <v>107</v>
      </c>
    </row>
    <row r="193" spans="1:4" x14ac:dyDescent="0.2">
      <c r="A193" s="14" t="s">
        <v>108</v>
      </c>
      <c r="B193" s="14" t="s">
        <v>109</v>
      </c>
      <c r="C193" s="14"/>
    </row>
    <row r="194" spans="1:4" x14ac:dyDescent="0.2">
      <c r="A194" s="14" t="s">
        <v>110</v>
      </c>
      <c r="B194" s="14">
        <v>80</v>
      </c>
      <c r="C194" s="14" t="str">
        <f>IF(OR(B194&gt;60,B195&gt;60,B197&gt;60,B196&gt;60),"Pass","Fail")</f>
        <v>Pass</v>
      </c>
    </row>
    <row r="195" spans="1:4" x14ac:dyDescent="0.2">
      <c r="A195" s="14" t="s">
        <v>111</v>
      </c>
      <c r="B195" s="14">
        <v>85</v>
      </c>
      <c r="C195" s="14" t="str">
        <f t="shared" ref="C195:C197" si="6">IF(OR(B195&gt;60,B196&gt;60,B198&gt;60,B197&gt;60),"Pass","Fail")</f>
        <v>Pass</v>
      </c>
    </row>
    <row r="196" spans="1:4" x14ac:dyDescent="0.2">
      <c r="A196" s="14" t="s">
        <v>112</v>
      </c>
      <c r="B196" s="14">
        <v>100</v>
      </c>
      <c r="C196" s="14" t="str">
        <f t="shared" si="6"/>
        <v>Pass</v>
      </c>
    </row>
    <row r="197" spans="1:4" x14ac:dyDescent="0.2">
      <c r="A197" s="14" t="s">
        <v>113</v>
      </c>
      <c r="B197" s="14">
        <v>59</v>
      </c>
      <c r="C197" s="14" t="str">
        <f t="shared" si="6"/>
        <v>Fail</v>
      </c>
    </row>
    <row r="199" spans="1:4" x14ac:dyDescent="0.2">
      <c r="A199" s="3" t="s">
        <v>114</v>
      </c>
      <c r="C199" s="2" t="s">
        <v>115</v>
      </c>
    </row>
    <row r="201" spans="1:4" x14ac:dyDescent="0.2">
      <c r="A201" s="14" t="s">
        <v>108</v>
      </c>
      <c r="B201" s="14" t="s">
        <v>109</v>
      </c>
      <c r="C201" s="14"/>
      <c r="D201" s="14"/>
    </row>
    <row r="202" spans="1:4" x14ac:dyDescent="0.2">
      <c r="A202" s="14" t="s">
        <v>110</v>
      </c>
      <c r="B202" s="14">
        <v>80</v>
      </c>
      <c r="C202" s="14"/>
      <c r="D202" s="14" t="str">
        <f>IF(AND(B202&gt;60,B203&gt;60,B204&gt;60,B205&gt;60),"PASS","FAIL")</f>
        <v>FAIL</v>
      </c>
    </row>
    <row r="203" spans="1:4" x14ac:dyDescent="0.2">
      <c r="A203" s="14" t="s">
        <v>111</v>
      </c>
      <c r="B203" s="14">
        <v>85</v>
      </c>
      <c r="C203" s="14"/>
      <c r="D203" s="14" t="str">
        <f t="shared" ref="D203:D204" si="7">IF(AND(B203&gt;60,B204&gt;60,B205&gt;60,B206&gt;60),"PASS","FAIL")</f>
        <v>FAIL</v>
      </c>
    </row>
    <row r="204" spans="1:4" x14ac:dyDescent="0.2">
      <c r="A204" s="14" t="s">
        <v>112</v>
      </c>
      <c r="B204" s="14">
        <v>100</v>
      </c>
      <c r="C204" s="14"/>
      <c r="D204" s="14" t="str">
        <f t="shared" si="7"/>
        <v>FAIL</v>
      </c>
    </row>
    <row r="205" spans="1:4" x14ac:dyDescent="0.2">
      <c r="A205" s="14" t="s">
        <v>113</v>
      </c>
      <c r="B205" s="14">
        <v>59</v>
      </c>
      <c r="C205" s="14"/>
      <c r="D205" s="14" t="str">
        <f>IF(AND(B205&gt;60,B206&gt;60,B207&gt;60,B209&gt;60),"PASS","FAIL")</f>
        <v>FAIL</v>
      </c>
    </row>
    <row r="207" spans="1:4" x14ac:dyDescent="0.2">
      <c r="A207" s="3" t="s">
        <v>116</v>
      </c>
      <c r="C207" s="2" t="s">
        <v>117</v>
      </c>
    </row>
    <row r="208" spans="1:4" x14ac:dyDescent="0.2">
      <c r="C208" s="2"/>
    </row>
    <row r="209" spans="1:4" x14ac:dyDescent="0.2">
      <c r="A209" s="22">
        <v>1</v>
      </c>
      <c r="B209" s="22">
        <v>2</v>
      </c>
      <c r="C209" s="22" t="s">
        <v>120</v>
      </c>
      <c r="D209" s="22" t="s">
        <v>121</v>
      </c>
    </row>
    <row r="210" spans="1:4" x14ac:dyDescent="0.2">
      <c r="A210" s="14" t="s">
        <v>118</v>
      </c>
      <c r="B210" s="14" t="s">
        <v>118</v>
      </c>
      <c r="C210" s="14" t="b">
        <f>IF(B210=A210, TRUE,FALSE)</f>
        <v>1</v>
      </c>
      <c r="D210" s="14" t="b">
        <f>NOT(A210=B210)</f>
        <v>0</v>
      </c>
    </row>
    <row r="211" spans="1:4" x14ac:dyDescent="0.2">
      <c r="A211" s="14" t="s">
        <v>118</v>
      </c>
      <c r="B211" s="14" t="s">
        <v>119</v>
      </c>
      <c r="C211" s="14" t="b">
        <f t="shared" ref="C211:C213" si="8">IF(B211=A211, TRUE,FALSE)</f>
        <v>0</v>
      </c>
      <c r="D211" s="14" t="b">
        <f t="shared" ref="D211:D213" si="9">NOT(A211=B211)</f>
        <v>1</v>
      </c>
    </row>
    <row r="212" spans="1:4" x14ac:dyDescent="0.2">
      <c r="A212" s="14" t="b">
        <v>1</v>
      </c>
      <c r="B212" s="14" t="b">
        <v>0</v>
      </c>
      <c r="C212" s="14" t="b">
        <f t="shared" si="8"/>
        <v>0</v>
      </c>
      <c r="D212" s="14" t="b">
        <f t="shared" si="9"/>
        <v>1</v>
      </c>
    </row>
    <row r="213" spans="1:4" x14ac:dyDescent="0.2">
      <c r="A213" s="14" t="b">
        <v>1</v>
      </c>
      <c r="B213" s="14" t="b">
        <v>1</v>
      </c>
      <c r="C213" s="14" t="b">
        <f t="shared" si="8"/>
        <v>1</v>
      </c>
      <c r="D213" s="14" t="b">
        <f t="shared" si="9"/>
        <v>0</v>
      </c>
    </row>
    <row r="216" spans="1:4" x14ac:dyDescent="0.2">
      <c r="A216" s="3" t="s">
        <v>122</v>
      </c>
    </row>
    <row r="218" spans="1:4" x14ac:dyDescent="0.2">
      <c r="A218" t="s">
        <v>76</v>
      </c>
    </row>
    <row r="219" spans="1:4" x14ac:dyDescent="0.2">
      <c r="A219">
        <v>200</v>
      </c>
    </row>
    <row r="220" spans="1:4" x14ac:dyDescent="0.2">
      <c r="A220">
        <v>30</v>
      </c>
    </row>
    <row r="221" spans="1:4" x14ac:dyDescent="0.2">
      <c r="A221">
        <v>70</v>
      </c>
    </row>
    <row r="222" spans="1:4" x14ac:dyDescent="0.2">
      <c r="A222">
        <v>92</v>
      </c>
    </row>
    <row r="223" spans="1:4" x14ac:dyDescent="0.2">
      <c r="A223" s="22">
        <f>SUM(A219:A222)</f>
        <v>392</v>
      </c>
      <c r="B223" s="22" t="s">
        <v>123</v>
      </c>
    </row>
    <row r="226" spans="1:5" x14ac:dyDescent="0.2">
      <c r="A226" s="3" t="s">
        <v>124</v>
      </c>
      <c r="C226" s="1" t="s">
        <v>125</v>
      </c>
    </row>
    <row r="228" spans="1:5" x14ac:dyDescent="0.2">
      <c r="A228" t="s">
        <v>126</v>
      </c>
      <c r="B228" t="s">
        <v>127</v>
      </c>
    </row>
    <row r="229" spans="1:5" x14ac:dyDescent="0.2">
      <c r="A229" t="s">
        <v>101</v>
      </c>
      <c r="B229">
        <v>20</v>
      </c>
      <c r="D229" t="s">
        <v>126</v>
      </c>
      <c r="E229" t="s">
        <v>127</v>
      </c>
    </row>
    <row r="230" spans="1:5" x14ac:dyDescent="0.2">
      <c r="A230" t="s">
        <v>102</v>
      </c>
      <c r="B230">
        <v>30</v>
      </c>
      <c r="D230" t="s">
        <v>101</v>
      </c>
      <c r="E230">
        <f>SUMIF(A229:A235,D230,B229:B235)</f>
        <v>30</v>
      </c>
    </row>
    <row r="231" spans="1:5" x14ac:dyDescent="0.2">
      <c r="A231" t="s">
        <v>104</v>
      </c>
      <c r="B231">
        <v>40</v>
      </c>
    </row>
    <row r="232" spans="1:5" x14ac:dyDescent="0.2">
      <c r="A232" t="s">
        <v>105</v>
      </c>
      <c r="B232">
        <v>20</v>
      </c>
    </row>
    <row r="233" spans="1:5" x14ac:dyDescent="0.2">
      <c r="A233" t="s">
        <v>101</v>
      </c>
      <c r="B233">
        <v>10</v>
      </c>
    </row>
    <row r="234" spans="1:5" x14ac:dyDescent="0.2">
      <c r="A234" t="s">
        <v>105</v>
      </c>
      <c r="B234">
        <v>2</v>
      </c>
    </row>
    <row r="235" spans="1:5" x14ac:dyDescent="0.2">
      <c r="A235" t="s">
        <v>105</v>
      </c>
      <c r="B235">
        <v>3</v>
      </c>
    </row>
    <row r="237" spans="1:5" x14ac:dyDescent="0.2">
      <c r="A237" s="3" t="s">
        <v>128</v>
      </c>
      <c r="C237" s="1" t="s">
        <v>129</v>
      </c>
    </row>
    <row r="239" spans="1:5" x14ac:dyDescent="0.2">
      <c r="A239" s="3" t="s">
        <v>130</v>
      </c>
      <c r="C239" s="21" t="s">
        <v>131</v>
      </c>
    </row>
    <row r="241" spans="1:3" x14ac:dyDescent="0.2">
      <c r="A241" s="14" t="s">
        <v>132</v>
      </c>
      <c r="B241" s="14" t="s">
        <v>133</v>
      </c>
    </row>
    <row r="242" spans="1:3" x14ac:dyDescent="0.2">
      <c r="A242" s="14">
        <v>12</v>
      </c>
      <c r="B242" s="14">
        <f>ABS(A242)</f>
        <v>12</v>
      </c>
    </row>
    <row r="243" spans="1:3" x14ac:dyDescent="0.2">
      <c r="A243" s="14">
        <v>-2</v>
      </c>
      <c r="B243" s="14">
        <f t="shared" ref="B243:B246" si="10">ABS(A243)</f>
        <v>2</v>
      </c>
    </row>
    <row r="244" spans="1:3" x14ac:dyDescent="0.2">
      <c r="A244" s="14">
        <v>3</v>
      </c>
      <c r="B244" s="14">
        <f t="shared" si="10"/>
        <v>3</v>
      </c>
    </row>
    <row r="245" spans="1:3" x14ac:dyDescent="0.2">
      <c r="A245" s="14">
        <v>4</v>
      </c>
      <c r="B245" s="14">
        <f t="shared" si="10"/>
        <v>4</v>
      </c>
    </row>
    <row r="246" spans="1:3" x14ac:dyDescent="0.2">
      <c r="A246" s="14">
        <v>-1</v>
      </c>
      <c r="B246" s="14">
        <f t="shared" si="10"/>
        <v>1</v>
      </c>
    </row>
    <row r="248" spans="1:3" x14ac:dyDescent="0.2">
      <c r="A248" s="3" t="s">
        <v>134</v>
      </c>
      <c r="C248" s="1" t="s">
        <v>135</v>
      </c>
    </row>
    <row r="250" spans="1:3" x14ac:dyDescent="0.2">
      <c r="A250" s="14" t="s">
        <v>136</v>
      </c>
      <c r="B250" s="14" t="s">
        <v>137</v>
      </c>
      <c r="C250" s="14" t="s">
        <v>48</v>
      </c>
    </row>
    <row r="251" spans="1:3" x14ac:dyDescent="0.2">
      <c r="A251" s="14">
        <v>10</v>
      </c>
      <c r="B251" s="14">
        <v>2</v>
      </c>
      <c r="C251" s="14">
        <f>MOD(A251,B251)</f>
        <v>0</v>
      </c>
    </row>
    <row r="252" spans="1:3" x14ac:dyDescent="0.2">
      <c r="A252" s="14">
        <v>5</v>
      </c>
      <c r="B252" s="14">
        <v>3</v>
      </c>
      <c r="C252" s="14">
        <f t="shared" ref="C252:C254" si="11">MOD(A252,B252)</f>
        <v>2</v>
      </c>
    </row>
    <row r="253" spans="1:3" x14ac:dyDescent="0.2">
      <c r="A253" s="14">
        <v>8</v>
      </c>
      <c r="B253" s="14">
        <v>3</v>
      </c>
      <c r="C253" s="14">
        <f t="shared" si="11"/>
        <v>2</v>
      </c>
    </row>
    <row r="254" spans="1:3" x14ac:dyDescent="0.2">
      <c r="A254" s="14">
        <v>3</v>
      </c>
      <c r="B254" s="14">
        <v>2</v>
      </c>
      <c r="C254" s="14">
        <f t="shared" si="11"/>
        <v>1</v>
      </c>
    </row>
    <row r="256" spans="1:3" x14ac:dyDescent="0.2">
      <c r="A256" s="3" t="s">
        <v>138</v>
      </c>
      <c r="C256" s="2" t="s">
        <v>139</v>
      </c>
    </row>
    <row r="258" spans="1:4" x14ac:dyDescent="0.2">
      <c r="A258">
        <f ca="1">RAND()*(100-50)+50</f>
        <v>92.479293186832052</v>
      </c>
    </row>
    <row r="260" spans="1:4" x14ac:dyDescent="0.2">
      <c r="A260" s="3" t="s">
        <v>140</v>
      </c>
      <c r="B260" s="3"/>
    </row>
    <row r="262" spans="1:4" x14ac:dyDescent="0.2">
      <c r="A262" s="3" t="s">
        <v>141</v>
      </c>
      <c r="B262" s="3"/>
      <c r="C262" s="21" t="s">
        <v>142</v>
      </c>
    </row>
    <row r="264" spans="1:4" x14ac:dyDescent="0.2">
      <c r="A264" s="14">
        <v>1</v>
      </c>
    </row>
    <row r="265" spans="1:4" x14ac:dyDescent="0.2">
      <c r="A265" s="14">
        <v>2</v>
      </c>
      <c r="C265" s="14" t="s">
        <v>143</v>
      </c>
      <c r="D265" s="14">
        <f>COUNT(A264:A273)</f>
        <v>8</v>
      </c>
    </row>
    <row r="266" spans="1:4" x14ac:dyDescent="0.2">
      <c r="A266" s="14">
        <v>3</v>
      </c>
    </row>
    <row r="267" spans="1:4" x14ac:dyDescent="0.2">
      <c r="A267" s="14" t="s">
        <v>118</v>
      </c>
    </row>
    <row r="268" spans="1:4" x14ac:dyDescent="0.2">
      <c r="A268" s="14">
        <v>5</v>
      </c>
    </row>
    <row r="269" spans="1:4" x14ac:dyDescent="0.2">
      <c r="A269" s="14">
        <v>6</v>
      </c>
    </row>
    <row r="270" spans="1:4" x14ac:dyDescent="0.2">
      <c r="A270" s="14">
        <v>7</v>
      </c>
    </row>
    <row r="271" spans="1:4" x14ac:dyDescent="0.2">
      <c r="A271" s="14">
        <v>8</v>
      </c>
    </row>
    <row r="272" spans="1:4" x14ac:dyDescent="0.2">
      <c r="A272" s="14">
        <v>9</v>
      </c>
    </row>
    <row r="273" spans="1:4" x14ac:dyDescent="0.2">
      <c r="A273" s="14" t="s">
        <v>119</v>
      </c>
    </row>
    <row r="275" spans="1:4" x14ac:dyDescent="0.2">
      <c r="A275" s="3" t="s">
        <v>144</v>
      </c>
      <c r="C275" s="2" t="s">
        <v>145</v>
      </c>
    </row>
    <row r="277" spans="1:4" x14ac:dyDescent="0.2">
      <c r="A277" s="14">
        <v>1</v>
      </c>
    </row>
    <row r="278" spans="1:4" x14ac:dyDescent="0.2">
      <c r="A278" s="14">
        <v>2</v>
      </c>
      <c r="C278" s="14" t="s">
        <v>144</v>
      </c>
      <c r="D278" s="14">
        <f>COUNTA(A277:A286)</f>
        <v>9</v>
      </c>
    </row>
    <row r="279" spans="1:4" x14ac:dyDescent="0.2">
      <c r="A279" s="14">
        <v>3</v>
      </c>
    </row>
    <row r="280" spans="1:4" x14ac:dyDescent="0.2">
      <c r="A280" s="23"/>
    </row>
    <row r="281" spans="1:4" x14ac:dyDescent="0.2">
      <c r="A281" s="14">
        <v>5</v>
      </c>
    </row>
    <row r="282" spans="1:4" x14ac:dyDescent="0.2">
      <c r="A282" s="14">
        <v>6</v>
      </c>
    </row>
    <row r="283" spans="1:4" x14ac:dyDescent="0.2">
      <c r="A283" s="14">
        <v>7</v>
      </c>
    </row>
    <row r="284" spans="1:4" x14ac:dyDescent="0.2">
      <c r="A284" s="14">
        <v>8</v>
      </c>
    </row>
    <row r="285" spans="1:4" x14ac:dyDescent="0.2">
      <c r="A285" s="14">
        <v>9</v>
      </c>
    </row>
    <row r="286" spans="1:4" x14ac:dyDescent="0.2">
      <c r="A286" s="14" t="s">
        <v>118</v>
      </c>
    </row>
    <row r="288" spans="1:4" x14ac:dyDescent="0.2">
      <c r="A288" s="3" t="s">
        <v>146</v>
      </c>
      <c r="C288" s="21" t="s">
        <v>147</v>
      </c>
    </row>
    <row r="290" spans="1:5" x14ac:dyDescent="0.2">
      <c r="A290" s="14">
        <v>1</v>
      </c>
      <c r="C290" t="s">
        <v>146</v>
      </c>
      <c r="D290">
        <f>COUNTBLANK(A290:A299)</f>
        <v>3</v>
      </c>
    </row>
    <row r="291" spans="1:5" x14ac:dyDescent="0.2">
      <c r="A291" s="14">
        <v>2</v>
      </c>
    </row>
    <row r="292" spans="1:5" x14ac:dyDescent="0.2">
      <c r="A292" s="14">
        <v>3</v>
      </c>
    </row>
    <row r="293" spans="1:5" x14ac:dyDescent="0.2">
      <c r="A293" s="23"/>
    </row>
    <row r="294" spans="1:5" x14ac:dyDescent="0.2">
      <c r="A294" s="14">
        <v>5</v>
      </c>
    </row>
    <row r="295" spans="1:5" x14ac:dyDescent="0.2">
      <c r="A295" s="14">
        <v>6</v>
      </c>
    </row>
    <row r="296" spans="1:5" x14ac:dyDescent="0.2">
      <c r="A296" s="14">
        <v>7</v>
      </c>
    </row>
    <row r="297" spans="1:5" x14ac:dyDescent="0.2">
      <c r="A297" s="23"/>
    </row>
    <row r="298" spans="1:5" x14ac:dyDescent="0.2">
      <c r="A298" s="14">
        <v>9</v>
      </c>
    </row>
    <row r="299" spans="1:5" x14ac:dyDescent="0.2">
      <c r="A299" s="23"/>
    </row>
    <row r="301" spans="1:5" x14ac:dyDescent="0.2">
      <c r="A301" s="3" t="s">
        <v>156</v>
      </c>
      <c r="C301" s="2" t="s">
        <v>148</v>
      </c>
    </row>
    <row r="302" spans="1:5" x14ac:dyDescent="0.2">
      <c r="A302" s="24"/>
      <c r="C302" s="2"/>
    </row>
    <row r="303" spans="1:5" x14ac:dyDescent="0.2">
      <c r="A303" s="14" t="s">
        <v>154</v>
      </c>
      <c r="B303" s="14" t="s">
        <v>103</v>
      </c>
    </row>
    <row r="304" spans="1:5" x14ac:dyDescent="0.2">
      <c r="A304" s="14" t="s">
        <v>23</v>
      </c>
      <c r="B304" s="14">
        <v>85</v>
      </c>
      <c r="D304" t="s">
        <v>103</v>
      </c>
      <c r="E304" t="s">
        <v>155</v>
      </c>
    </row>
    <row r="305" spans="1:6" x14ac:dyDescent="0.2">
      <c r="A305" s="14" t="s">
        <v>149</v>
      </c>
      <c r="B305" s="14">
        <v>90</v>
      </c>
      <c r="D305">
        <v>85</v>
      </c>
      <c r="E305">
        <f>COUNTIFS(B304:B309,D305)</f>
        <v>3</v>
      </c>
    </row>
    <row r="306" spans="1:6" x14ac:dyDescent="0.2">
      <c r="A306" s="14" t="s">
        <v>150</v>
      </c>
      <c r="B306" s="14">
        <v>85</v>
      </c>
    </row>
    <row r="307" spans="1:6" x14ac:dyDescent="0.2">
      <c r="A307" s="14" t="s">
        <v>151</v>
      </c>
      <c r="B307" s="14">
        <v>70</v>
      </c>
    </row>
    <row r="308" spans="1:6" x14ac:dyDescent="0.2">
      <c r="A308" s="14" t="s">
        <v>152</v>
      </c>
      <c r="B308" s="14">
        <v>85</v>
      </c>
    </row>
    <row r="309" spans="1:6" x14ac:dyDescent="0.2">
      <c r="A309" s="14" t="s">
        <v>153</v>
      </c>
      <c r="B309" s="14">
        <v>100</v>
      </c>
    </row>
    <row r="311" spans="1:6" x14ac:dyDescent="0.2">
      <c r="A311" s="3" t="s">
        <v>157</v>
      </c>
      <c r="C311" s="2" t="s">
        <v>158</v>
      </c>
    </row>
    <row r="313" spans="1:6" ht="51" x14ac:dyDescent="0.2">
      <c r="A313" s="14" t="s">
        <v>159</v>
      </c>
      <c r="B313" s="14" t="s">
        <v>126</v>
      </c>
      <c r="C313" s="14" t="s">
        <v>127</v>
      </c>
      <c r="E313" s="25" t="s">
        <v>162</v>
      </c>
      <c r="F313">
        <f>AVERAGEIFS(C314:C319,A314:A319,A314,B314:B319,B314)</f>
        <v>160</v>
      </c>
    </row>
    <row r="314" spans="1:6" x14ac:dyDescent="0.2">
      <c r="A314" s="14" t="s">
        <v>160</v>
      </c>
      <c r="B314" s="14" t="s">
        <v>101</v>
      </c>
      <c r="C314" s="14">
        <v>130</v>
      </c>
    </row>
    <row r="315" spans="1:6" x14ac:dyDescent="0.2">
      <c r="A315" s="14" t="s">
        <v>161</v>
      </c>
      <c r="B315" s="14" t="s">
        <v>101</v>
      </c>
      <c r="C315" s="14">
        <v>129</v>
      </c>
    </row>
    <row r="316" spans="1:6" x14ac:dyDescent="0.2">
      <c r="A316" s="14" t="s">
        <v>160</v>
      </c>
      <c r="B316" s="14" t="s">
        <v>101</v>
      </c>
      <c r="C316" s="14">
        <v>190</v>
      </c>
      <c r="E316" t="s">
        <v>127</v>
      </c>
      <c r="F316" t="s">
        <v>159</v>
      </c>
    </row>
    <row r="317" spans="1:6" x14ac:dyDescent="0.2">
      <c r="A317" s="14" t="s">
        <v>160</v>
      </c>
      <c r="B317" s="14" t="s">
        <v>102</v>
      </c>
      <c r="C317" s="14">
        <v>45</v>
      </c>
      <c r="E317">
        <v>130</v>
      </c>
      <c r="F317" t="str">
        <f>INDEX( A314:C319,MATCH(E317,C314:C319,0),1)</f>
        <v>Bill</v>
      </c>
    </row>
    <row r="318" spans="1:6" x14ac:dyDescent="0.2">
      <c r="A318" s="14" t="s">
        <v>160</v>
      </c>
      <c r="B318" s="14" t="s">
        <v>102</v>
      </c>
      <c r="C318" s="14">
        <v>65</v>
      </c>
    </row>
    <row r="319" spans="1:6" x14ac:dyDescent="0.2">
      <c r="A319" s="14" t="s">
        <v>161</v>
      </c>
      <c r="B319" s="14" t="s">
        <v>101</v>
      </c>
      <c r="C319" s="14">
        <v>72</v>
      </c>
    </row>
    <row r="322" spans="1:5" x14ac:dyDescent="0.2">
      <c r="A322" s="3" t="s">
        <v>163</v>
      </c>
    </row>
    <row r="324" spans="1:5" x14ac:dyDescent="0.2">
      <c r="A324" s="14" t="s">
        <v>154</v>
      </c>
      <c r="B324" s="14" t="s">
        <v>103</v>
      </c>
      <c r="D324" s="14" t="s">
        <v>164</v>
      </c>
      <c r="E324" s="14">
        <f>MAX(B325:B330)</f>
        <v>100</v>
      </c>
    </row>
    <row r="325" spans="1:5" x14ac:dyDescent="0.2">
      <c r="A325" s="14" t="s">
        <v>23</v>
      </c>
      <c r="B325" s="14">
        <v>85</v>
      </c>
    </row>
    <row r="326" spans="1:5" x14ac:dyDescent="0.2">
      <c r="A326" s="14" t="s">
        <v>149</v>
      </c>
      <c r="B326" s="14">
        <v>90</v>
      </c>
    </row>
    <row r="327" spans="1:5" x14ac:dyDescent="0.2">
      <c r="A327" s="14" t="s">
        <v>150</v>
      </c>
      <c r="B327" s="14">
        <v>85</v>
      </c>
    </row>
    <row r="328" spans="1:5" x14ac:dyDescent="0.2">
      <c r="A328" s="14" t="s">
        <v>151</v>
      </c>
      <c r="B328" s="14">
        <v>70</v>
      </c>
    </row>
    <row r="329" spans="1:5" x14ac:dyDescent="0.2">
      <c r="A329" s="14" t="s">
        <v>152</v>
      </c>
      <c r="B329" s="14">
        <v>85</v>
      </c>
    </row>
    <row r="330" spans="1:5" x14ac:dyDescent="0.2">
      <c r="A330" s="14" t="s">
        <v>153</v>
      </c>
      <c r="B330" s="14">
        <v>100</v>
      </c>
    </row>
    <row r="333" spans="1:5" x14ac:dyDescent="0.2">
      <c r="A333" s="3" t="s">
        <v>165</v>
      </c>
    </row>
    <row r="335" spans="1:5" x14ac:dyDescent="0.2">
      <c r="A335" s="14" t="s">
        <v>154</v>
      </c>
      <c r="B335" s="14" t="s">
        <v>103</v>
      </c>
      <c r="D335" s="14" t="s">
        <v>166</v>
      </c>
      <c r="E335" s="14">
        <f>MIN(B336:B341)</f>
        <v>70</v>
      </c>
    </row>
    <row r="336" spans="1:5" x14ac:dyDescent="0.2">
      <c r="A336" s="14" t="s">
        <v>23</v>
      </c>
      <c r="B336" s="14">
        <v>85</v>
      </c>
    </row>
    <row r="337" spans="1:3" x14ac:dyDescent="0.2">
      <c r="A337" s="14" t="s">
        <v>149</v>
      </c>
      <c r="B337" s="14">
        <v>90</v>
      </c>
    </row>
    <row r="338" spans="1:3" x14ac:dyDescent="0.2">
      <c r="A338" s="14" t="s">
        <v>150</v>
      </c>
      <c r="B338" s="14">
        <v>85</v>
      </c>
    </row>
    <row r="339" spans="1:3" x14ac:dyDescent="0.2">
      <c r="A339" s="14" t="s">
        <v>151</v>
      </c>
      <c r="B339" s="14">
        <v>70</v>
      </c>
    </row>
    <row r="340" spans="1:3" x14ac:dyDescent="0.2">
      <c r="A340" s="14" t="s">
        <v>152</v>
      </c>
      <c r="B340" s="14">
        <v>85</v>
      </c>
    </row>
    <row r="341" spans="1:3" x14ac:dyDescent="0.2">
      <c r="A341" s="14" t="s">
        <v>153</v>
      </c>
      <c r="B341" s="14">
        <v>100</v>
      </c>
    </row>
    <row r="344" spans="1:3" x14ac:dyDescent="0.2">
      <c r="A344" s="3" t="s">
        <v>167</v>
      </c>
    </row>
    <row r="346" spans="1:3" x14ac:dyDescent="0.2">
      <c r="A346" s="14">
        <v>1</v>
      </c>
      <c r="C346" t="e">
        <f>NA()</f>
        <v>#N/A</v>
      </c>
    </row>
    <row r="347" spans="1:3" x14ac:dyDescent="0.2">
      <c r="A347" s="14">
        <v>2</v>
      </c>
    </row>
    <row r="348" spans="1:3" x14ac:dyDescent="0.2">
      <c r="A348" s="14">
        <v>3</v>
      </c>
    </row>
    <row r="349" spans="1:3" x14ac:dyDescent="0.2">
      <c r="A349" s="23"/>
    </row>
    <row r="350" spans="1:3" x14ac:dyDescent="0.2">
      <c r="A350" s="14">
        <v>5</v>
      </c>
    </row>
    <row r="351" spans="1:3" x14ac:dyDescent="0.2">
      <c r="A351" s="14">
        <v>6</v>
      </c>
    </row>
    <row r="352" spans="1:3" x14ac:dyDescent="0.2">
      <c r="A352" s="14">
        <v>7</v>
      </c>
    </row>
    <row r="353" spans="1:3" x14ac:dyDescent="0.2">
      <c r="A353" s="23"/>
    </row>
    <row r="354" spans="1:3" x14ac:dyDescent="0.2">
      <c r="A354" s="14">
        <v>9</v>
      </c>
    </row>
    <row r="355" spans="1:3" x14ac:dyDescent="0.2">
      <c r="A355" s="23"/>
    </row>
    <row r="357" spans="1:3" x14ac:dyDescent="0.2">
      <c r="A357" t="s">
        <v>168</v>
      </c>
      <c r="C357" s="21" t="s">
        <v>169</v>
      </c>
    </row>
  </sheetData>
  <phoneticPr fontId="5" type="noConversion"/>
  <dataValidations count="1">
    <dataValidation type="list" allowBlank="1" showInputMessage="1" showErrorMessage="1" sqref="H133 K133" xr:uid="{812B2B32-3441-6B4D-B2D8-1443456F3F67}">
      <formula1>$D$133:$D$136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Adela Elezaj</dc:creator>
  <cp:lastModifiedBy>Adela Elezaj</cp:lastModifiedBy>
  <dcterms:created xsi:type="dcterms:W3CDTF">2019-10-08T15:06:41Z</dcterms:created>
  <dcterms:modified xsi:type="dcterms:W3CDTF">2019-10-09T15:45:14Z</dcterms:modified>
</cp:coreProperties>
</file>