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28800" windowHeight="14233"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71027"/>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<sst xmlns="http://schemas.openxmlformats.org/spreadsheetml/2006/main" count="433" uniqueCount="103">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</sst>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5" fillId="0" borderId="0"/>
    <xf numFmtId="0" fontId="43" fillId="0" borderId="0"/>
    <xf numFmtId="0" fontId="45"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66">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1015625" defaultRowHeight="14.35"/>
  <cols>
    <col min="1" max="1" width="14.1171875" style="43" customWidth="1"/>
    <col min="2" max="2" width="10.703125" style="43" customWidth="1"/>
    <col min="3" max="3" width="74.87890625" style="43" bestFit="1" customWidth="1"/>
    <col min="4" max="16384" width="11.41015625" style="43"/>
  </cols>
  <sheetData>
    <row r="1" spans="1:3">
      <c r="A1" s="41" t="s">
        <v>98</v>
      </c>
      <c r="B1" s="42" t="s">
        <v>101</v>
      </c>
      <c r="C1" s="42" t="s">
        <v>102</v>
      </c>
    </row>
    <row r="2" spans="1:3">
      <c r="A2" s="44" t="s">
        <v>99</v>
      </c>
      <c r="B2" s="39">
        <v>150000000</v>
      </c>
      <c r="C2" s="40" t="s">
        <v>100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defaultColWidth="11.41015625" defaultRowHeight="14.35"/>
  <cols>
    <col min="1" max="1" width="5.703125" style="1" customWidth="1"/>
    <col min="2" max="4" width="10.703125" style="16" customWidth="1"/>
    <col min="5" max="5" width="11.41015625" style="16" bestFit="1" customWidth="1"/>
    <col min="6" max="6" width="11.1171875" style="16" bestFit="1" customWidth="1"/>
    <col min="7" max="7" width="12" style="16" bestFit="1" customWidth="1"/>
    <col min="8" max="8" width="11.41015625" style="16" bestFit="1" customWidth="1"/>
    <col min="9" max="9" width="11.1171875" style="16" bestFit="1" customWidth="1"/>
    <col min="10" max="10" width="12" style="16" bestFit="1" customWidth="1"/>
    <col min="11" max="16384" width="11.410156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5" zoomScaleNormal="100" workbookViewId="0">
      <selection activeCell="H22" sqref="H22"/>
    </sheetView>
  </sheetViews>
  <sheetFormatPr defaultColWidth="11.41015625" defaultRowHeight="14.35"/>
  <cols>
    <col min="1" max="1" width="5.703125" style="1" customWidth="1"/>
    <col min="2" max="3" width="10.703125" style="16" customWidth="1"/>
    <col min="4" max="16384" width="11.410156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E14" sqref="E14"/>
    </sheetView>
  </sheetViews>
  <sheetFormatPr defaultColWidth="10.8203125" defaultRowHeight="14.35"/>
  <cols>
    <col min="2" max="2" width="12.703125" bestFit="1" customWidth="1"/>
  </cols>
  <sheetData>
    <row r="1" spans="1:2">
      <c r="A1" s="54" t="s">
        <v>81</v>
      </c>
      <c r="B1" s="57" t="s">
        <v>95</v>
      </c>
    </row>
    <row r="2" spans="1:2">
      <c r="A2" s="55" t="s">
        <v>46</v>
      </c>
      <c r="B2" s="56">
        <v>280000000</v>
      </c>
    </row>
    <row r="3" spans="1:2">
      <c r="A3" s="55" t="s">
        <v>44</v>
      </c>
      <c r="B3" s="59">
        <v>5000000000</v>
      </c>
    </row>
    <row r="4" spans="1:2">
      <c r="A4" s="55" t="s">
        <v>45</v>
      </c>
      <c r="B4" s="61"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D24" sqref="D24"/>
    </sheetView>
  </sheetViews>
  <sheetFormatPr defaultColWidth="11.41015625" defaultRowHeight="14.35"/>
  <cols>
    <col min="1" max="1" width="10.703125" style="3" customWidth="1"/>
    <col min="2" max="2" width="13.5859375" style="3" bestFit="1" customWidth="1"/>
    <col min="3" max="3" width="10.703125" style="3" customWidth="1"/>
    <col min="4" max="5" width="10.703125" style="11" customWidth="1"/>
    <col min="6" max="6" width="13.87890625" style="12" bestFit="1" customWidth="1"/>
    <col min="7" max="16384" width="11.410156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3">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3">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3">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workbookViewId="0">
      <selection activeCell="G18" sqref="G18"/>
    </sheetView>
  </sheetViews>
  <sheetFormatPr defaultColWidth="11.41015625" defaultRowHeight="14.35"/>
  <cols>
    <col min="1" max="1" width="10.703125" style="3" customWidth="1"/>
    <col min="2" max="2" width="16.29296875" style="3" bestFit="1" customWidth="1"/>
    <col min="3" max="5" width="10.703125" style="24" customWidth="1"/>
    <col min="6" max="6" width="15.1171875" style="24" customWidth="1"/>
    <col min="7" max="7" width="10.703125" style="52" customWidth="1"/>
    <col min="8" max="8" width="24" style="24" customWidth="1"/>
    <col min="9" max="9" width="10.703125" style="24" customWidth="1"/>
    <col min="10" max="10" width="10.703125" style="26" customWidth="1"/>
    <col min="11" max="11" width="10.5859375" style="3" customWidth="1"/>
    <col min="12" max="12" width="14.87890625" style="27" bestFit="1" customWidth="1"/>
    <col min="13" max="13" width="14.87890625" style="3" bestFit="1" customWidth="1"/>
    <col min="14" max="16384" width="11.41015625" style="3"/>
  </cols>
  <sheetData>
    <row r="1" spans="1:13" s="13" customFormat="1">
      <c r="A1" s="13" t="s">
        <v>76</v>
      </c>
      <c r="B1" s="13" t="s">
        <v>75</v>
      </c>
      <c r="C1" s="21" t="s">
        <v>11</v>
      </c>
      <c r="D1" s="21" t="s">
        <v>12</v>
      </c>
      <c r="E1" s="21" t="s">
        <v>13</v>
      </c>
      <c r="F1" s="21" t="s">
        <v>88</v>
      </c>
      <c r="G1" s="50" t="s">
        <v>94</v>
      </c>
      <c r="H1" s="21" t="s">
        <v>15</v>
      </c>
      <c r="I1" s="21" t="s">
        <v>16</v>
      </c>
      <c r="J1" s="23" t="s">
        <v>17</v>
      </c>
      <c r="K1" s="58" t="s">
        <v>18</v>
      </c>
      <c r="L1" s="20" t="s">
        <v>19</v>
      </c>
      <c r="M1" s="58" t="s">
        <v>96</v>
      </c>
    </row>
    <row r="2" spans="1:13">
      <c r="A2" s="4" t="s">
        <v>46</v>
      </c>
      <c r="B2" s="4" t="s">
        <v>70</v>
      </c>
      <c r="C2" s="28">
        <v>0</v>
      </c>
      <c r="D2" s="28">
        <v>0</v>
      </c>
      <c r="E2" s="28">
        <v>1400</v>
      </c>
      <c r="F2" s="47" t="s">
        <v>30</v>
      </c>
      <c r="G2" s="51">
        <v>0</v>
      </c>
      <c r="H2" s="28">
        <v>1600000</v>
      </c>
      <c r="I2" s="28">
        <v>20000</v>
      </c>
      <c r="J2" s="30">
        <v>0</v>
      </c>
      <c r="K2" s="60">
        <v>7.0000000000000007E-2</v>
      </c>
      <c r="L2" s="31">
        <v>50</v>
      </c>
      <c r="M2" s="61" t="e">
        <v>#N/A</v>
      </c>
    </row>
    <row r="3" spans="1:13">
      <c r="A3" s="4" t="s">
        <v>46</v>
      </c>
      <c r="B3" s="4" t="s">
        <v>71</v>
      </c>
      <c r="C3" s="28">
        <v>0</v>
      </c>
      <c r="D3" s="28">
        <v>0</v>
      </c>
      <c r="E3" s="28">
        <v>13000</v>
      </c>
      <c r="F3" s="47" t="s">
        <v>30</v>
      </c>
      <c r="G3" s="51">
        <v>0</v>
      </c>
      <c r="H3" s="28">
        <v>1500000</v>
      </c>
      <c r="I3" s="28">
        <v>30000</v>
      </c>
      <c r="J3" s="30">
        <v>0</v>
      </c>
      <c r="K3" s="60">
        <v>7.0000000000000007E-2</v>
      </c>
      <c r="L3" s="31">
        <v>25</v>
      </c>
      <c r="M3" s="61" t="e">
        <v>#N/A</v>
      </c>
    </row>
    <row r="4" spans="1:13">
      <c r="A4" s="4" t="s">
        <v>46</v>
      </c>
      <c r="B4" s="4" t="s">
        <v>67</v>
      </c>
      <c r="C4" s="28">
        <v>0</v>
      </c>
      <c r="D4" s="28">
        <v>15000</v>
      </c>
      <c r="E4" s="28">
        <v>160000</v>
      </c>
      <c r="F4" s="47" t="s">
        <v>30</v>
      </c>
      <c r="G4" s="51">
        <v>0</v>
      </c>
      <c r="H4" s="28">
        <v>600000</v>
      </c>
      <c r="I4" s="28">
        <v>12000</v>
      </c>
      <c r="J4" s="30">
        <v>0</v>
      </c>
      <c r="K4" s="60">
        <v>7.0000000000000007E-2</v>
      </c>
      <c r="L4" s="31">
        <v>25</v>
      </c>
      <c r="M4" s="60">
        <v>14000</v>
      </c>
    </row>
    <row r="5" spans="1:13">
      <c r="A5" s="4" t="s">
        <v>46</v>
      </c>
      <c r="B5" s="4" t="s">
        <v>73</v>
      </c>
      <c r="C5" s="28">
        <v>0</v>
      </c>
      <c r="D5" s="28">
        <v>0</v>
      </c>
      <c r="E5" s="28">
        <v>80000</v>
      </c>
      <c r="F5" s="47">
        <f>8/100*60</f>
        <v>4.8</v>
      </c>
      <c r="G5" s="51">
        <v>0.25</v>
      </c>
      <c r="H5" s="28">
        <f>0.6*750000</f>
        <v>450000</v>
      </c>
      <c r="I5" s="28">
        <f>0.6*10000</f>
        <v>6000</v>
      </c>
      <c r="J5" s="30">
        <f>0.6*2.7</f>
        <v>1.62</v>
      </c>
      <c r="K5" s="60">
        <v>7.0000000000000007E-2</v>
      </c>
      <c r="L5" s="31">
        <v>30</v>
      </c>
      <c r="M5" s="61" t="e">
        <v>#N/A</v>
      </c>
    </row>
    <row r="6" spans="1:13">
      <c r="A6" s="4" t="s">
        <v>46</v>
      </c>
      <c r="B6" s="4" t="s">
        <v>68</v>
      </c>
      <c r="C6" s="28">
        <v>999999</v>
      </c>
      <c r="D6" s="28">
        <v>999999</v>
      </c>
      <c r="E6" s="28">
        <v>999999</v>
      </c>
      <c r="F6" s="47" t="s">
        <v>30</v>
      </c>
      <c r="G6" s="51">
        <v>0</v>
      </c>
      <c r="H6" s="28">
        <v>0</v>
      </c>
      <c r="I6" s="28">
        <v>0</v>
      </c>
      <c r="J6" s="30">
        <v>100</v>
      </c>
      <c r="K6" s="60">
        <v>7.0000000000000007E-2</v>
      </c>
      <c r="L6" s="31">
        <v>1</v>
      </c>
      <c r="M6" s="61" t="e">
        <v>#N/A</v>
      </c>
    </row>
    <row r="7" spans="1:13">
      <c r="A7" s="4" t="s">
        <v>46</v>
      </c>
      <c r="B7" s="4" t="s">
        <v>74</v>
      </c>
      <c r="C7" s="28">
        <v>0</v>
      </c>
      <c r="D7" s="28">
        <v>0</v>
      </c>
      <c r="E7" s="28">
        <v>60000</v>
      </c>
      <c r="F7" s="47">
        <f>1.5/100*60</f>
        <v>0.89999999999999991</v>
      </c>
      <c r="G7" s="51">
        <v>0.65</v>
      </c>
      <c r="H7" s="28">
        <f>0.4*1500000</f>
        <v>600000</v>
      </c>
      <c r="I7" s="28">
        <f>0.4*45000</f>
        <v>18000</v>
      </c>
      <c r="J7" s="30">
        <f>0.4*1.5</f>
        <v>0.60000000000000009</v>
      </c>
      <c r="K7" s="60">
        <v>7.0000000000000007E-2</v>
      </c>
      <c r="L7" s="31">
        <v>40</v>
      </c>
      <c r="M7" s="61" t="e">
        <v>#N/A</v>
      </c>
    </row>
    <row r="8" spans="1:13">
      <c r="A8" s="4" t="s">
        <v>46</v>
      </c>
      <c r="B8" s="4" t="s">
        <v>69</v>
      </c>
      <c r="C8" s="28">
        <v>0</v>
      </c>
      <c r="D8" s="28">
        <v>0</v>
      </c>
      <c r="E8" s="28">
        <v>5000</v>
      </c>
      <c r="F8" s="47">
        <f>2/100*60</f>
        <v>1.2</v>
      </c>
      <c r="G8" s="51">
        <v>0</v>
      </c>
      <c r="H8" s="28">
        <f>0.35*2500000</f>
        <v>875000</v>
      </c>
      <c r="I8" s="28">
        <f>0.35*80000</f>
        <v>28000</v>
      </c>
      <c r="J8" s="30">
        <f>0.35*4</f>
        <v>1.4</v>
      </c>
      <c r="K8" s="60">
        <v>7.0000000000000007E-2</v>
      </c>
      <c r="L8" s="31">
        <v>25</v>
      </c>
      <c r="M8" s="61" t="e">
        <v>#N/A</v>
      </c>
    </row>
    <row r="9" spans="1:13">
      <c r="A9" s="4" t="s">
        <v>44</v>
      </c>
      <c r="B9" s="4" t="s">
        <v>70</v>
      </c>
      <c r="C9" s="28">
        <v>0</v>
      </c>
      <c r="D9" s="28">
        <v>0</v>
      </c>
      <c r="E9" s="28">
        <v>0</v>
      </c>
      <c r="F9" s="47" t="s">
        <v>30</v>
      </c>
      <c r="G9" s="51">
        <v>0</v>
      </c>
      <c r="H9" s="28">
        <v>1600000</v>
      </c>
      <c r="I9" s="28">
        <v>20000</v>
      </c>
      <c r="J9" s="30">
        <v>0</v>
      </c>
      <c r="K9" s="60">
        <v>7.0000000000000007E-2</v>
      </c>
      <c r="L9" s="31">
        <v>50</v>
      </c>
      <c r="M9" s="61" t="e">
        <v>#N/A</v>
      </c>
    </row>
    <row r="10" spans="1:13">
      <c r="A10" s="4" t="s">
        <v>44</v>
      </c>
      <c r="B10" s="4" t="s">
        <v>71</v>
      </c>
      <c r="C10" s="28">
        <v>0</v>
      </c>
      <c r="D10" s="28">
        <v>0</v>
      </c>
      <c r="E10" s="28">
        <v>200000</v>
      </c>
      <c r="F10" s="47" t="s">
        <v>30</v>
      </c>
      <c r="G10" s="51">
        <v>0</v>
      </c>
      <c r="H10" s="28">
        <v>1500000</v>
      </c>
      <c r="I10" s="28">
        <v>30000</v>
      </c>
      <c r="J10" s="30">
        <v>0</v>
      </c>
      <c r="K10" s="60">
        <v>7.0000000000000007E-2</v>
      </c>
      <c r="L10" s="31">
        <v>25</v>
      </c>
      <c r="M10" s="61" t="e">
        <v>#N/A</v>
      </c>
    </row>
    <row r="11" spans="1:13">
      <c r="A11" s="4" t="s">
        <v>44</v>
      </c>
      <c r="B11" s="4" t="s">
        <v>67</v>
      </c>
      <c r="C11" s="28">
        <v>0</v>
      </c>
      <c r="D11" s="28">
        <v>20000</v>
      </c>
      <c r="E11" s="28">
        <v>600000</v>
      </c>
      <c r="F11" s="47" t="s">
        <v>30</v>
      </c>
      <c r="G11" s="51">
        <v>0</v>
      </c>
      <c r="H11" s="28">
        <v>600000</v>
      </c>
      <c r="I11" s="28">
        <v>12000</v>
      </c>
      <c r="J11" s="30">
        <v>0</v>
      </c>
      <c r="K11" s="60">
        <v>7.0000000000000007E-2</v>
      </c>
      <c r="L11" s="31">
        <v>25</v>
      </c>
      <c r="M11" s="60">
        <v>14000</v>
      </c>
    </row>
    <row r="12" spans="1:13">
      <c r="A12" s="4" t="s">
        <v>44</v>
      </c>
      <c r="B12" s="4" t="s">
        <v>72</v>
      </c>
      <c r="C12" s="28">
        <v>0</v>
      </c>
      <c r="D12" s="28">
        <v>0</v>
      </c>
      <c r="E12" s="28">
        <v>100000</v>
      </c>
      <c r="F12" s="47">
        <f>1/100*60</f>
        <v>0.6</v>
      </c>
      <c r="G12" s="51">
        <v>0.5</v>
      </c>
      <c r="H12" s="28">
        <f>0.4*1500000</f>
        <v>600000</v>
      </c>
      <c r="I12" s="28">
        <f>0.4*45000</f>
        <v>18000</v>
      </c>
      <c r="J12" s="30">
        <f>0.4*1.5</f>
        <v>0.60000000000000009</v>
      </c>
      <c r="K12" s="60">
        <v>7.0000000000000007E-2</v>
      </c>
      <c r="L12" s="31">
        <v>40</v>
      </c>
      <c r="M12" s="61" t="e">
        <v>#N/A</v>
      </c>
    </row>
    <row r="13" spans="1:13">
      <c r="A13" s="4" t="s">
        <v>44</v>
      </c>
      <c r="B13" s="4" t="s">
        <v>73</v>
      </c>
      <c r="C13" s="28">
        <v>0</v>
      </c>
      <c r="D13" s="28">
        <v>0</v>
      </c>
      <c r="E13" s="28">
        <v>100000</v>
      </c>
      <c r="F13" s="47">
        <f>8/100*60</f>
        <v>4.8</v>
      </c>
      <c r="G13" s="51">
        <v>0.25</v>
      </c>
      <c r="H13" s="28">
        <f>0.6*750000</f>
        <v>450000</v>
      </c>
      <c r="I13" s="28">
        <f>0.6*10000</f>
        <v>6000</v>
      </c>
      <c r="J13" s="30">
        <f>0.6*2.7</f>
        <v>1.62</v>
      </c>
      <c r="K13" s="60">
        <v>7.0000000000000007E-2</v>
      </c>
      <c r="L13" s="31">
        <v>30</v>
      </c>
      <c r="M13" s="61" t="e">
        <v>#N/A</v>
      </c>
    </row>
    <row r="14" spans="1:13">
      <c r="A14" s="4" t="s">
        <v>44</v>
      </c>
      <c r="B14" s="4" t="s">
        <v>68</v>
      </c>
      <c r="C14" s="28">
        <v>999999</v>
      </c>
      <c r="D14" s="28">
        <v>999999</v>
      </c>
      <c r="E14" s="28">
        <v>999999</v>
      </c>
      <c r="F14" s="47" t="s">
        <v>30</v>
      </c>
      <c r="G14" s="51">
        <v>0</v>
      </c>
      <c r="H14" s="28">
        <v>0</v>
      </c>
      <c r="I14" s="28">
        <v>0</v>
      </c>
      <c r="J14" s="30">
        <v>999</v>
      </c>
      <c r="K14" s="60">
        <v>7.0000000000000007E-2</v>
      </c>
      <c r="L14" s="31">
        <v>1</v>
      </c>
      <c r="M14" s="61" t="e">
        <v>#N/A</v>
      </c>
    </row>
    <row r="15" spans="1:13">
      <c r="A15" s="4" t="s">
        <v>44</v>
      </c>
      <c r="B15" s="4" t="s">
        <v>69</v>
      </c>
      <c r="C15" s="28">
        <v>0</v>
      </c>
      <c r="D15" s="28">
        <v>0</v>
      </c>
      <c r="E15" s="28">
        <v>2000</v>
      </c>
      <c r="F15" s="47">
        <f>2/100*60</f>
        <v>1.2</v>
      </c>
      <c r="G15" s="51">
        <v>0</v>
      </c>
      <c r="H15" s="28">
        <f>0.35*2500000</f>
        <v>875000</v>
      </c>
      <c r="I15" s="28">
        <f>0.35*80000</f>
        <v>28000</v>
      </c>
      <c r="J15" s="30">
        <f>0.35*4</f>
        <v>1.4</v>
      </c>
      <c r="K15" s="60">
        <v>7.0000000000000007E-2</v>
      </c>
      <c r="L15" s="31">
        <v>25</v>
      </c>
      <c r="M15" s="61" t="e">
        <v>#N/A</v>
      </c>
    </row>
    <row r="16" spans="1:13">
      <c r="A16" s="4" t="s">
        <v>44</v>
      </c>
      <c r="B16" s="4" t="s">
        <v>86</v>
      </c>
      <c r="C16" s="28">
        <v>0</v>
      </c>
      <c r="D16" s="28">
        <v>0</v>
      </c>
      <c r="E16" s="28">
        <v>1500</v>
      </c>
      <c r="F16" s="47" t="s">
        <v>30</v>
      </c>
      <c r="G16" s="51">
        <v>0</v>
      </c>
      <c r="H16" s="28">
        <v>0</v>
      </c>
      <c r="I16" s="28">
        <v>0</v>
      </c>
      <c r="J16" s="46">
        <v>0</v>
      </c>
      <c r="K16" s="60">
        <v>7.0000000000000007E-2</v>
      </c>
      <c r="L16" s="31">
        <v>1</v>
      </c>
      <c r="M16" s="61" t="e">
        <v>#N/A</v>
      </c>
    </row>
    <row r="17" spans="1:13">
      <c r="A17" s="4" t="s">
        <v>44</v>
      </c>
      <c r="B17" s="4" t="s">
        <v>87</v>
      </c>
      <c r="C17" s="28">
        <v>0</v>
      </c>
      <c r="D17" s="28">
        <v>0</v>
      </c>
      <c r="E17" s="28">
        <v>1500</v>
      </c>
      <c r="F17" s="47" t="s">
        <v>30</v>
      </c>
      <c r="G17" s="51">
        <v>0</v>
      </c>
      <c r="H17" s="28">
        <v>0</v>
      </c>
      <c r="I17" s="28">
        <v>80</v>
      </c>
      <c r="J17" s="46">
        <v>0</v>
      </c>
      <c r="K17" s="60">
        <v>7.0000000000000007E-2</v>
      </c>
      <c r="L17" s="31">
        <v>1</v>
      </c>
      <c r="M17" s="61" t="e">
        <v>#N/A</v>
      </c>
    </row>
    <row r="18" spans="1:13">
      <c r="A18" s="4" t="s">
        <v>45</v>
      </c>
      <c r="B18" s="4" t="s">
        <v>70</v>
      </c>
      <c r="C18" s="28">
        <v>0</v>
      </c>
      <c r="D18" s="28">
        <v>0</v>
      </c>
      <c r="E18" s="28">
        <v>20000</v>
      </c>
      <c r="F18" s="47" t="s">
        <v>30</v>
      </c>
      <c r="G18" s="51">
        <v>0</v>
      </c>
      <c r="H18" s="28">
        <v>1600000</v>
      </c>
      <c r="I18" s="28">
        <v>20000</v>
      </c>
      <c r="J18" s="30">
        <v>0</v>
      </c>
      <c r="K18" s="60">
        <v>7.0000000000000007E-2</v>
      </c>
      <c r="L18" s="31">
        <v>50</v>
      </c>
      <c r="M18" s="61" t="e">
        <v>#N/A</v>
      </c>
    </row>
    <row r="19" spans="1:13">
      <c r="A19" s="4" t="s">
        <v>45</v>
      </c>
      <c r="B19" s="4" t="s">
        <v>71</v>
      </c>
      <c r="C19" s="28">
        <v>0</v>
      </c>
      <c r="D19" s="28">
        <v>0</v>
      </c>
      <c r="E19" s="28">
        <v>60000</v>
      </c>
      <c r="F19" s="47" t="s">
        <v>30</v>
      </c>
      <c r="G19" s="51">
        <v>0</v>
      </c>
      <c r="H19" s="28">
        <v>1500000</v>
      </c>
      <c r="I19" s="28">
        <v>30000</v>
      </c>
      <c r="J19" s="30">
        <v>0</v>
      </c>
      <c r="K19" s="60">
        <v>7.0000000000000007E-2</v>
      </c>
      <c r="L19" s="31">
        <v>25</v>
      </c>
      <c r="M19" s="61" t="e">
        <v>#N/A</v>
      </c>
    </row>
    <row r="20" spans="1:13">
      <c r="A20" s="4" t="s">
        <v>45</v>
      </c>
      <c r="B20" s="4" t="s">
        <v>67</v>
      </c>
      <c r="C20" s="28">
        <v>0</v>
      </c>
      <c r="D20" s="28">
        <v>0</v>
      </c>
      <c r="E20" s="28">
        <v>3000</v>
      </c>
      <c r="F20" s="47" t="s">
        <v>30</v>
      </c>
      <c r="G20" s="51">
        <v>0</v>
      </c>
      <c r="H20" s="28">
        <v>600000</v>
      </c>
      <c r="I20" s="28">
        <v>12000</v>
      </c>
      <c r="J20" s="30">
        <v>0</v>
      </c>
      <c r="K20" s="60">
        <v>7.0000000000000007E-2</v>
      </c>
      <c r="L20" s="31">
        <v>25</v>
      </c>
      <c r="M20" s="60">
        <v>14000</v>
      </c>
    </row>
    <row r="21" spans="1:13">
      <c r="A21" s="4" t="s">
        <v>45</v>
      </c>
      <c r="B21" s="4" t="s">
        <v>72</v>
      </c>
      <c r="C21" s="28">
        <v>0</v>
      </c>
      <c r="D21" s="28">
        <v>0</v>
      </c>
      <c r="E21" s="28">
        <v>100000</v>
      </c>
      <c r="F21" s="47">
        <f>1/100*60</f>
        <v>0.6</v>
      </c>
      <c r="G21" s="51">
        <v>0.5</v>
      </c>
      <c r="H21" s="28">
        <f>0.4*1500000</f>
        <v>600000</v>
      </c>
      <c r="I21" s="28">
        <f>0.4*45000</f>
        <v>18000</v>
      </c>
      <c r="J21" s="30">
        <f>0.4*1.5</f>
        <v>0.60000000000000009</v>
      </c>
      <c r="K21" s="60">
        <v>7.0000000000000007E-2</v>
      </c>
      <c r="L21" s="31">
        <v>40</v>
      </c>
      <c r="M21" s="61" t="e">
        <v>#N/A</v>
      </c>
    </row>
    <row r="22" spans="1:13">
      <c r="A22" s="4" t="s">
        <v>45</v>
      </c>
      <c r="B22" s="4" t="s">
        <v>73</v>
      </c>
      <c r="C22" s="28">
        <v>0</v>
      </c>
      <c r="D22" s="28">
        <v>0</v>
      </c>
      <c r="E22" s="28">
        <v>100000</v>
      </c>
      <c r="F22" s="47">
        <f>8/100*60</f>
        <v>4.8</v>
      </c>
      <c r="G22" s="51">
        <v>0.25</v>
      </c>
      <c r="H22" s="28">
        <f>0.6*750000</f>
        <v>450000</v>
      </c>
      <c r="I22" s="28">
        <f>0.6*10000</f>
        <v>6000</v>
      </c>
      <c r="J22" s="30">
        <f>0.6*2.7</f>
        <v>1.62</v>
      </c>
      <c r="K22" s="60">
        <v>7.0000000000000007E-2</v>
      </c>
      <c r="L22" s="31">
        <v>30</v>
      </c>
      <c r="M22" s="61" t="e">
        <v>#N/A</v>
      </c>
    </row>
    <row r="23" spans="1:13">
      <c r="A23" s="4" t="s">
        <v>45</v>
      </c>
      <c r="B23" s="4" t="s">
        <v>68</v>
      </c>
      <c r="C23" s="28">
        <v>999999</v>
      </c>
      <c r="D23" s="28">
        <v>999999</v>
      </c>
      <c r="E23" s="28">
        <v>999999</v>
      </c>
      <c r="F23" s="47" t="s">
        <v>30</v>
      </c>
      <c r="G23" s="51">
        <v>0</v>
      </c>
      <c r="H23" s="28">
        <v>0</v>
      </c>
      <c r="I23" s="28">
        <v>0</v>
      </c>
      <c r="J23" s="30">
        <v>100</v>
      </c>
      <c r="K23" s="60">
        <v>7.0000000000000007E-2</v>
      </c>
      <c r="L23" s="31">
        <v>1</v>
      </c>
      <c r="M23" s="61" t="e">
        <v>#N/A</v>
      </c>
    </row>
    <row r="24" spans="1:13">
      <c r="A24" s="4" t="s">
        <v>45</v>
      </c>
      <c r="B24" s="4" t="s">
        <v>69</v>
      </c>
      <c r="C24" s="28">
        <v>0</v>
      </c>
      <c r="D24" s="28">
        <v>0</v>
      </c>
      <c r="E24" s="28">
        <v>6000</v>
      </c>
      <c r="F24" s="47">
        <f>2/100*60</f>
        <v>1.2</v>
      </c>
      <c r="G24" s="51">
        <v>0</v>
      </c>
      <c r="H24" s="28">
        <f>0.35*2500000</f>
        <v>875000</v>
      </c>
      <c r="I24" s="28">
        <f>0.35*80000</f>
        <v>28000</v>
      </c>
      <c r="J24" s="30">
        <f>0.35*4</f>
        <v>1.4</v>
      </c>
      <c r="K24" s="60">
        <v>7.0000000000000007E-2</v>
      </c>
      <c r="L24" s="31">
        <v>25</v>
      </c>
      <c r="M24" s="61" t="e">
        <v>#N/A</v>
      </c>
    </row>
    <row r="25" spans="1:13">
      <c r="A25" s="4" t="s">
        <v>45</v>
      </c>
      <c r="B25" s="4" t="s">
        <v>86</v>
      </c>
      <c r="C25" s="28">
        <v>0</v>
      </c>
      <c r="D25" s="28">
        <v>0</v>
      </c>
      <c r="E25" s="28">
        <v>2500</v>
      </c>
      <c r="F25" s="47" t="s">
        <v>30</v>
      </c>
      <c r="G25" s="51">
        <v>0</v>
      </c>
      <c r="H25" s="28">
        <v>0</v>
      </c>
      <c r="I25" s="28">
        <v>0</v>
      </c>
      <c r="J25" s="46">
        <v>0</v>
      </c>
      <c r="K25" s="60">
        <v>7.0000000000000007E-2</v>
      </c>
      <c r="L25" s="31">
        <v>1</v>
      </c>
      <c r="M25" s="61" t="e">
        <v>#N/A</v>
      </c>
    </row>
    <row r="26" spans="1:13">
      <c r="A26" s="4" t="s">
        <v>45</v>
      </c>
      <c r="B26" s="4" t="s">
        <v>87</v>
      </c>
      <c r="C26" s="28">
        <v>0</v>
      </c>
      <c r="D26" s="28">
        <v>0</v>
      </c>
      <c r="E26" s="28">
        <v>2500</v>
      </c>
      <c r="F26" s="47" t="s">
        <v>30</v>
      </c>
      <c r="G26" s="51">
        <v>0</v>
      </c>
      <c r="H26" s="28">
        <v>0</v>
      </c>
      <c r="I26" s="28">
        <v>80</v>
      </c>
      <c r="J26" s="46">
        <v>0</v>
      </c>
      <c r="K26" s="60">
        <v>7.0000000000000007E-2</v>
      </c>
      <c r="L26" s="31">
        <v>1</v>
      </c>
      <c r="M26" s="61" t="e">
        <v>#N/A</v>
      </c>
    </row>
  </sheetData>
  <autoFilter ref="A1:L26"/>
  <phoneticPr fontId="0" type="noConversion"/>
  <conditionalFormatting sqref="A23 C23:F23 A14 A6 A24:F24 A18:F22 C6:F6 A7:F13 C14:F14 A15:F15 A1:F5 G1:G26 A27:J1048576 N1:XFD1048576 M2:M26 H1:J15 H18:J24 L27:M1048576 L1:M2 L18:L25 L3:L16 K1:K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L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L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M3:M26">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tabSelected="1" workbookViewId="0">
      <selection activeCell="G17" sqref="G17"/>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25" customWidth="1"/>
    <col min="5" max="5" width="18.5859375" style="25" customWidth="1"/>
    <col min="6" max="16384" width="11.41015625" style="3"/>
  </cols>
  <sheetData>
    <row r="1" spans="1:5" s="13" customFormat="1">
      <c r="A1" s="13" t="s">
        <v>75</v>
      </c>
      <c r="B1" s="13" t="s">
        <v>63</v>
      </c>
      <c r="C1" s="13" t="s">
        <v>62</v>
      </c>
      <c r="D1" s="22" t="s">
        <v>66</v>
      </c>
      <c r="E1" s="22" t="s">
        <v>93</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defaultColWidth="11.5859375" defaultRowHeight="14.35"/>
  <cols>
    <col min="1" max="2" width="10.703125" customWidth="1"/>
    <col min="3" max="3" width="14.87890625" bestFit="1" customWidth="1"/>
    <col min="4" max="4" width="13.5859375" bestFit="1" customWidth="1"/>
    <col min="5" max="5" width="10.703125" style="25" customWidth="1"/>
    <col min="6" max="6" width="11.703125" style="24" bestFit="1" customWidth="1"/>
    <col min="7" max="7" width="10.703125" style="24" customWidth="1"/>
    <col min="8" max="8" width="10.703125" style="27" customWidth="1"/>
    <col min="9" max="12" width="10.703125" style="24" customWidth="1"/>
    <col min="13" max="13" width="14.87890625" style="27" bestFit="1" customWidth="1"/>
  </cols>
  <sheetData>
    <row r="1" spans="1:13">
      <c r="A1" t="s">
        <v>80</v>
      </c>
      <c r="B1" t="s">
        <v>79</v>
      </c>
      <c r="C1" t="s">
        <v>78</v>
      </c>
      <c r="D1" t="s">
        <v>63</v>
      </c>
      <c r="E1" s="22" t="s">
        <v>14</v>
      </c>
      <c r="F1" s="21" t="s">
        <v>15</v>
      </c>
      <c r="G1" s="21" t="s">
        <v>16</v>
      </c>
      <c r="H1" s="20" t="s">
        <v>17</v>
      </c>
      <c r="I1" s="21" t="s">
        <v>11</v>
      </c>
      <c r="J1" s="21" t="s">
        <v>12</v>
      </c>
      <c r="K1" s="21" t="s">
        <v>13</v>
      </c>
      <c r="L1" s="58"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5">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5">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5">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U1" sqref="U1"/>
    </sheetView>
  </sheetViews>
  <sheetFormatPr defaultColWidth="11.41015625" defaultRowHeight="14.35"/>
  <cols>
    <col min="1" max="1" width="10.703125" style="3" customWidth="1"/>
    <col min="2" max="2" width="13.1171875" style="3" customWidth="1"/>
    <col min="3" max="3" width="13.5859375" style="3" bestFit="1" customWidth="1"/>
    <col min="4" max="4" width="12.1171875" style="24" bestFit="1" customWidth="1"/>
    <col min="5" max="5" width="10.5859375" style="24" bestFit="1" customWidth="1"/>
    <col min="6" max="6" width="11.1171875" style="24" bestFit="1" customWidth="1"/>
    <col min="7" max="7" width="12.41015625" style="24" bestFit="1" customWidth="1"/>
    <col min="8" max="8" width="10.87890625" style="24" bestFit="1" customWidth="1"/>
    <col min="9" max="9" width="11.41015625" style="24" bestFit="1" customWidth="1"/>
    <col min="10" max="11" width="10.703125" style="27" customWidth="1"/>
    <col min="12" max="12" width="12.41015625" style="24" bestFit="1" customWidth="1"/>
    <col min="13" max="13" width="12.1171875" style="27" bestFit="1" customWidth="1"/>
    <col min="14" max="14" width="12" style="24" bestFit="1" customWidth="1"/>
    <col min="15" max="15" width="11.703125" style="27" bestFit="1" customWidth="1"/>
    <col min="16" max="16" width="12.41015625" style="27" bestFit="1" customWidth="1"/>
    <col min="17" max="18" width="12.1171875" style="27" customWidth="1"/>
    <col min="19" max="19" width="14.87890625" style="27" bestFit="1" customWidth="1"/>
    <col min="20" max="20" width="10.703125" style="27" customWidth="1"/>
    <col min="21" max="21" width="12.1171875" style="27" bestFit="1" customWidth="1"/>
    <col min="22" max="16384" width="11.410156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8" t="s">
        <v>18</v>
      </c>
      <c r="S1" s="20" t="s">
        <v>19</v>
      </c>
      <c r="T1" s="20" t="s">
        <v>38</v>
      </c>
      <c r="U1" s="58" t="s">
        <v>97</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0">
        <v>7.0000000000000007E-2</v>
      </c>
      <c r="S2" s="31">
        <v>50</v>
      </c>
      <c r="T2" s="31">
        <v>0.5</v>
      </c>
      <c r="U2" s="64">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0">
        <v>7.0000000000000007E-2</v>
      </c>
      <c r="S3" s="31">
        <v>50</v>
      </c>
      <c r="T3" s="31">
        <v>0.5</v>
      </c>
      <c r="U3" s="60">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0">
        <v>7.0000000000000007E-2</v>
      </c>
      <c r="S4" s="31">
        <v>50</v>
      </c>
      <c r="T4" s="31">
        <v>0.5</v>
      </c>
      <c r="U4" s="64">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0">
        <v>7.0000000000000007E-2</v>
      </c>
      <c r="S5" s="31">
        <v>50</v>
      </c>
      <c r="T5" s="31">
        <v>0.5</v>
      </c>
      <c r="U5" s="60">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0">
        <v>7.0000000000000007E-2</v>
      </c>
      <c r="S6" s="31">
        <v>50</v>
      </c>
      <c r="T6" s="31">
        <v>0.5</v>
      </c>
      <c r="U6" s="64">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0">
        <v>7.0000000000000007E-2</v>
      </c>
      <c r="S7" s="31">
        <v>50</v>
      </c>
      <c r="T7" s="31">
        <v>0.5</v>
      </c>
      <c r="U7" s="60">
        <v>0</v>
      </c>
    </row>
    <row r="8" spans="1:21">
      <c r="G8" s="62"/>
    </row>
    <row r="11" spans="1:21">
      <c r="F11" s="63"/>
      <c r="G11" s="62"/>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defaultColWidth="9.1171875" defaultRowHeight="14.35"/>
  <cols>
    <col min="1" max="1" width="17.87890625" bestFit="1" customWidth="1"/>
    <col min="2" max="2" width="13.5859375" bestFit="1" customWidth="1"/>
    <col min="3" max="3" width="8.41015625" bestFit="1" customWidth="1"/>
    <col min="4" max="4" width="7.29296875" style="49" bestFit="1" customWidth="1"/>
    <col min="5" max="5" width="8.4101562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defaultColWidth="11.41015625" defaultRowHeight="14.35"/>
  <cols>
    <col min="1" max="1" width="5.703125" style="1" customWidth="1"/>
    <col min="2" max="4" width="10.703125" style="7" customWidth="1"/>
    <col min="5" max="16384" width="11.410156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2018-02-20T15:26:33Z</dcterms:modified>
</cp:coreProperties>
</file>