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0730" windowHeight="9975" activeTab="2"/>
  </bookViews>
  <sheets>
    <sheet name="Januari" sheetId="1" r:id="rId1"/>
    <sheet name="Februari" sheetId="2" r:id="rId2"/>
    <sheet name="FIELD SO-WH-ACCT" sheetId="3" r:id="rId3"/>
    <sheet name="SIMULASI" sheetId="4" r:id="rId4"/>
  </sheets>
  <definedNames>
    <definedName name="_xlnm._FilterDatabase" localSheetId="1" hidden="1">Februari!$A$53:$A$78</definedName>
    <definedName name="_xlnm._FilterDatabase" localSheetId="0" hidden="1">Januari!$A$52:$A$78</definedName>
    <definedName name="_xlnm.Print_Area" localSheetId="1">Februari!$A$34:$K$73</definedName>
    <definedName name="_xlnm.Print_Area" localSheetId="0">Januari!$A$34:$K$73</definedName>
  </definedNames>
  <calcPr calcId="124519" concurrentCalc="0"/>
</workbook>
</file>

<file path=xl/calcChain.xml><?xml version="1.0" encoding="utf-8"?>
<calcChain xmlns="http://schemas.openxmlformats.org/spreadsheetml/2006/main">
  <c r="I52" i="1"/>
  <c r="D37" i="2"/>
  <c r="E37"/>
  <c r="F37"/>
  <c r="C37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53"/>
  <c r="H52"/>
  <c r="G46"/>
  <c r="H45"/>
  <c r="I45" s="1"/>
  <c r="H44"/>
  <c r="I44" s="1"/>
  <c r="H43"/>
  <c r="I43" s="1"/>
  <c r="H42"/>
  <c r="I42" s="1"/>
  <c r="H41"/>
  <c r="I41" s="1"/>
  <c r="H40"/>
  <c r="I40" s="1"/>
  <c r="H39"/>
  <c r="I39" s="1"/>
  <c r="H38"/>
  <c r="I38" s="1"/>
  <c r="F46"/>
  <c r="E11" s="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I46"/>
  <c r="H46"/>
  <c r="E46"/>
  <c r="D46"/>
  <c r="C46"/>
  <c r="I37"/>
  <c r="H37"/>
  <c r="F14"/>
  <c r="E14"/>
  <c r="D14"/>
  <c r="C14"/>
  <c r="B14"/>
  <c r="R13"/>
  <c r="Q13"/>
  <c r="P13"/>
  <c r="O13"/>
  <c r="N13"/>
  <c r="M13"/>
  <c r="H13"/>
  <c r="G13"/>
  <c r="F13"/>
  <c r="E13"/>
  <c r="D13"/>
  <c r="C13"/>
  <c r="B13"/>
  <c r="R12"/>
  <c r="Q12"/>
  <c r="P12"/>
  <c r="O12"/>
  <c r="N12"/>
  <c r="M12"/>
  <c r="H12"/>
  <c r="G12"/>
  <c r="F12"/>
  <c r="E12"/>
  <c r="D12"/>
  <c r="C12"/>
  <c r="B12"/>
  <c r="R11"/>
  <c r="Q11"/>
  <c r="P11"/>
  <c r="O11"/>
  <c r="N11"/>
  <c r="M11"/>
  <c r="H11"/>
  <c r="G11"/>
  <c r="F11"/>
  <c r="D11"/>
  <c r="C11"/>
  <c r="B11"/>
  <c r="G6"/>
  <c r="J100" i="1"/>
  <c r="I100"/>
  <c r="H100"/>
  <c r="J99"/>
  <c r="I99"/>
  <c r="H99"/>
  <c r="J98"/>
  <c r="I98"/>
  <c r="H98"/>
  <c r="J97"/>
  <c r="I97"/>
  <c r="H97"/>
  <c r="J96"/>
  <c r="I96"/>
  <c r="H96"/>
  <c r="J95"/>
  <c r="I95"/>
  <c r="H95"/>
  <c r="J94"/>
  <c r="I94"/>
  <c r="H94"/>
  <c r="J93"/>
  <c r="I93"/>
  <c r="H93"/>
  <c r="J92"/>
  <c r="I92"/>
  <c r="H92"/>
  <c r="J91"/>
  <c r="I91"/>
  <c r="H91"/>
  <c r="J90"/>
  <c r="I90"/>
  <c r="H90"/>
  <c r="J89"/>
  <c r="I89"/>
  <c r="H89"/>
  <c r="J88"/>
  <c r="I88"/>
  <c r="H88"/>
  <c r="J87"/>
  <c r="I87"/>
  <c r="H87"/>
  <c r="J86"/>
  <c r="I86"/>
  <c r="H86"/>
  <c r="J85"/>
  <c r="I85"/>
  <c r="H85"/>
  <c r="J84"/>
  <c r="I84"/>
  <c r="H84"/>
  <c r="J83"/>
  <c r="I83"/>
  <c r="H83"/>
  <c r="J82"/>
  <c r="I82"/>
  <c r="H82"/>
  <c r="J81"/>
  <c r="I81"/>
  <c r="H81"/>
  <c r="J80"/>
  <c r="I80"/>
  <c r="H80"/>
  <c r="J79"/>
  <c r="I79"/>
  <c r="H79"/>
  <c r="J78"/>
  <c r="I78"/>
  <c r="H78"/>
  <c r="J77"/>
  <c r="I77"/>
  <c r="H77"/>
  <c r="J76"/>
  <c r="I76"/>
  <c r="H76"/>
  <c r="J75"/>
  <c r="I75"/>
  <c r="H75"/>
  <c r="J74"/>
  <c r="I74"/>
  <c r="H74"/>
  <c r="J73"/>
  <c r="I73"/>
  <c r="H73"/>
  <c r="J72"/>
  <c r="I72"/>
  <c r="H72"/>
  <c r="J71"/>
  <c r="I71"/>
  <c r="H71"/>
  <c r="J70"/>
  <c r="I70"/>
  <c r="H70"/>
  <c r="J69"/>
  <c r="I69"/>
  <c r="H69"/>
  <c r="J68"/>
  <c r="I68"/>
  <c r="H68"/>
  <c r="J67"/>
  <c r="I67"/>
  <c r="H67"/>
  <c r="J66"/>
  <c r="I66"/>
  <c r="H66"/>
  <c r="J65"/>
  <c r="I65"/>
  <c r="H65"/>
  <c r="J64"/>
  <c r="I64"/>
  <c r="H64"/>
  <c r="J63"/>
  <c r="I63"/>
  <c r="H63"/>
  <c r="J62"/>
  <c r="I62"/>
  <c r="H62"/>
  <c r="J61"/>
  <c r="I61"/>
  <c r="H61"/>
  <c r="J60"/>
  <c r="I60"/>
  <c r="H60"/>
  <c r="J59"/>
  <c r="I59"/>
  <c r="H59"/>
  <c r="J58"/>
  <c r="I58"/>
  <c r="H58"/>
  <c r="J57"/>
  <c r="I57"/>
  <c r="H57"/>
  <c r="J56"/>
  <c r="I56"/>
  <c r="H56"/>
  <c r="J55"/>
  <c r="I55"/>
  <c r="H55"/>
  <c r="J54"/>
  <c r="I54"/>
  <c r="H54"/>
  <c r="J53"/>
  <c r="I53"/>
  <c r="H53"/>
  <c r="J52"/>
  <c r="H52"/>
  <c r="I46"/>
  <c r="H46"/>
  <c r="G46"/>
  <c r="F46"/>
  <c r="E46"/>
  <c r="D46"/>
  <c r="C46"/>
  <c r="I45"/>
  <c r="H45"/>
  <c r="I44"/>
  <c r="H44"/>
  <c r="I43"/>
  <c r="H43"/>
  <c r="I42"/>
  <c r="H42"/>
  <c r="I41"/>
  <c r="H41"/>
  <c r="I40"/>
  <c r="H40"/>
  <c r="D40"/>
  <c r="C40"/>
  <c r="I39"/>
  <c r="H39"/>
  <c r="E39"/>
  <c r="D39"/>
  <c r="I38"/>
  <c r="H38"/>
  <c r="C38"/>
  <c r="I37"/>
  <c r="H37"/>
  <c r="F37"/>
  <c r="E37"/>
  <c r="D37"/>
  <c r="C37"/>
  <c r="Q14"/>
  <c r="P14"/>
  <c r="O14"/>
  <c r="N14"/>
  <c r="M14"/>
  <c r="F14"/>
  <c r="E14"/>
  <c r="D14"/>
  <c r="C14"/>
  <c r="B14"/>
  <c r="R13"/>
  <c r="Q13"/>
  <c r="P13"/>
  <c r="O13"/>
  <c r="N13"/>
  <c r="M13"/>
  <c r="H13"/>
  <c r="G13"/>
  <c r="F13"/>
  <c r="E13"/>
  <c r="D13"/>
  <c r="C13"/>
  <c r="B13"/>
  <c r="R12"/>
  <c r="Q12"/>
  <c r="P12"/>
  <c r="O12"/>
  <c r="N12"/>
  <c r="M12"/>
  <c r="H12"/>
  <c r="G12"/>
  <c r="F12"/>
  <c r="E12"/>
  <c r="D12"/>
  <c r="C12"/>
  <c r="B12"/>
  <c r="R11"/>
  <c r="Q11"/>
  <c r="P11"/>
  <c r="O11"/>
  <c r="N11"/>
  <c r="M11"/>
  <c r="H11"/>
  <c r="G11"/>
  <c r="F11"/>
  <c r="E11"/>
  <c r="D11"/>
  <c r="C11"/>
  <c r="B11"/>
  <c r="G6"/>
</calcChain>
</file>

<file path=xl/sharedStrings.xml><?xml version="1.0" encoding="utf-8"?>
<sst xmlns="http://schemas.openxmlformats.org/spreadsheetml/2006/main" count="242" uniqueCount="105">
  <si>
    <t>TRACKING BARANG MASUK DAN KELUAR (MAXI)</t>
  </si>
  <si>
    <t>Admin :</t>
  </si>
  <si>
    <t>Divisi  :</t>
  </si>
  <si>
    <t>Tanggal :</t>
  </si>
  <si>
    <t>REKAP BARANG MASUK DAN KELUAR</t>
  </si>
  <si>
    <t>REKAP BARANG MASUK DAN KELUAR DALAM HITUNGAN KARTON</t>
  </si>
  <si>
    <t>Jenis</t>
  </si>
  <si>
    <t>ITEM</t>
  </si>
  <si>
    <t>Qty</t>
  </si>
  <si>
    <t>Qty/ Ctn</t>
  </si>
  <si>
    <t>Chips Balado</t>
  </si>
  <si>
    <t>Crackers</t>
  </si>
  <si>
    <t>Mixed Roots</t>
  </si>
  <si>
    <t>Talos Corn</t>
  </si>
  <si>
    <t>Talos Blackpepper</t>
  </si>
  <si>
    <t>Barang Masuk</t>
  </si>
  <si>
    <t>Barang Keluar</t>
  </si>
  <si>
    <t>Sisa</t>
  </si>
  <si>
    <t>Notes :</t>
  </si>
  <si>
    <t>Tanda terima barang keluar (terlampir)</t>
  </si>
  <si>
    <t>Tanda terima barang masuk (terlampir)</t>
  </si>
  <si>
    <t>Dibuat Oleh,</t>
  </si>
  <si>
    <t>Mengetahui,</t>
  </si>
  <si>
    <t>DATA BARANG MASUK</t>
  </si>
  <si>
    <t>Tanggal</t>
  </si>
  <si>
    <t>Dari</t>
  </si>
  <si>
    <t>Keterangan</t>
  </si>
  <si>
    <t>HO</t>
  </si>
  <si>
    <t>Sisa stok bulan Desember 2016</t>
  </si>
  <si>
    <t>Marino</t>
  </si>
  <si>
    <t>Pengembalian dari Bu Ailey</t>
  </si>
  <si>
    <t>Bu Ailey</t>
  </si>
  <si>
    <t>Siti</t>
  </si>
  <si>
    <t>Pengembalian dari Foodtown</t>
  </si>
  <si>
    <t>Total</t>
  </si>
  <si>
    <t>DATA BARANG KELUAR</t>
  </si>
  <si>
    <t>Diambil Oleh</t>
  </si>
  <si>
    <t>Pak Nurdin</t>
  </si>
  <si>
    <t>Sampling penawaran XX1, distributor baru dll.</t>
  </si>
  <si>
    <t>Pcs</t>
  </si>
  <si>
    <t>Ctn</t>
  </si>
  <si>
    <t>Sampling SPG Plaza Senayan</t>
  </si>
  <si>
    <t>PERIODE : 01 - 31 JANUARI 2017</t>
  </si>
  <si>
    <t>In Carton</t>
  </si>
  <si>
    <t>Alam Maffian</t>
  </si>
  <si>
    <t>GA Officer</t>
  </si>
  <si>
    <r>
      <rPr>
        <b/>
        <sz val="11"/>
        <color theme="1"/>
        <rFont val="Arial Narrow"/>
        <family val="2"/>
      </rPr>
      <t>Alam Maffian</t>
    </r>
    <r>
      <rPr>
        <sz val="11"/>
        <color theme="1"/>
        <rFont val="Arial Narrow"/>
        <family val="2"/>
      </rPr>
      <t xml:space="preserve">
GA Officer</t>
    </r>
  </si>
  <si>
    <t>Nurdin</t>
  </si>
  <si>
    <t>Sisa stok bulan Januari 2017</t>
  </si>
  <si>
    <t>Water Park</t>
  </si>
  <si>
    <t>HEADER</t>
  </si>
  <si>
    <t>ID</t>
  </si>
  <si>
    <t xml:space="preserve">  TYPE</t>
  </si>
  <si>
    <t xml:space="preserve">  TYPE_KTG</t>
  </si>
  <si>
    <t xml:space="preserve">  TYPE_NOTE</t>
  </si>
  <si>
    <t xml:space="preserve">  TGL</t>
  </si>
  <si>
    <t xml:space="preserve">  KD_SO</t>
  </si>
  <si>
    <t xml:space="preserve">  KD_RCVD</t>
  </si>
  <si>
    <t xml:space="preserve">  ETD</t>
  </si>
  <si>
    <t xml:space="preserve">  ETA</t>
  </si>
  <si>
    <t xml:space="preserve">  QTY_UNIT</t>
  </si>
  <si>
    <t xml:space="preserve">  QTY_PCS</t>
  </si>
  <si>
    <t xml:space="preserve">  DELIVERY_COST</t>
  </si>
  <si>
    <t xml:space="preserve">  NOTE</t>
  </si>
  <si>
    <t xml:space="preserve">  CREATE_BY</t>
  </si>
  <si>
    <t xml:space="preserve">  CREATE_AT</t>
  </si>
  <si>
    <t xml:space="preserve">  UPDATE_BY</t>
  </si>
  <si>
    <t xml:space="preserve">  UPDATE_AT</t>
  </si>
  <si>
    <t>DETAIL</t>
  </si>
  <si>
    <t xml:space="preserve">  ID_HEADER</t>
  </si>
  <si>
    <t xml:space="preserve">  KD_SJ</t>
  </si>
  <si>
    <t xml:space="preserve">  KD_INVOICE</t>
  </si>
  <si>
    <t xml:space="preserve">  KD_FP</t>
  </si>
  <si>
    <t xml:space="preserve">  ETD_DTL</t>
  </si>
  <si>
    <t xml:space="preserve">  ETA_DTL</t>
  </si>
  <si>
    <t xml:space="preserve">  KD_BARANG</t>
  </si>
  <si>
    <t xml:space="preserve">  NM_BARANG</t>
  </si>
  <si>
    <t xml:space="preserve">  HARGA</t>
  </si>
  <si>
    <t xml:space="preserve">  DISCOUNT</t>
  </si>
  <si>
    <t xml:space="preserve">  PAJAK</t>
  </si>
  <si>
    <t>PAIMENT</t>
  </si>
  <si>
    <t xml:space="preserve">  ID_DETAIL</t>
  </si>
  <si>
    <t xml:space="preserve">  PAYMANT_TYPE</t>
  </si>
  <si>
    <t xml:space="preserve">  PAYMANT_BANK</t>
  </si>
  <si>
    <t xml:space="preserve">  PAYMANT_NO</t>
  </si>
  <si>
    <t xml:space="preserve">  PAYMANT_NOTE</t>
  </si>
  <si>
    <t xml:space="preserve">  ID</t>
  </si>
  <si>
    <t xml:space="preserve">  ID_PAYMENT</t>
  </si>
  <si>
    <t xml:space="preserve">  BASE_64</t>
  </si>
  <si>
    <t>PAIMENT ATTACH</t>
  </si>
  <si>
    <t xml:space="preserve">  TYPE_NM</t>
  </si>
  <si>
    <t xml:space="preserve">  DSCRPT</t>
  </si>
  <si>
    <t>SOURCE</t>
  </si>
  <si>
    <t>KHUSUS RELEASE/PENGIRIMAN, MEMBUAT SALES ORDER(SO) TERLEBIH DAHULU.</t>
  </si>
  <si>
    <t>CUST_NM</t>
  </si>
  <si>
    <t>CUST_KD</t>
  </si>
  <si>
    <t>LOCK</t>
  </si>
  <si>
    <t>STT_SO</t>
  </si>
  <si>
    <t>STT_WH</t>
  </si>
  <si>
    <t>STT_ACCT</t>
  </si>
  <si>
    <t>TGL</t>
  </si>
  <si>
    <t xml:space="preserve">  DTL_ETA</t>
  </si>
  <si>
    <t xml:space="preserve">  DTL_ETD</t>
  </si>
  <si>
    <t xml:space="preserve">  DTL_QTY_UNIT</t>
  </si>
  <si>
    <t xml:space="preserve">  DTL_QTY_PCS</t>
  </si>
</sst>
</file>

<file path=xl/styles.xml><?xml version="1.0" encoding="utf-8"?>
<styleSheet xmlns="http://schemas.openxmlformats.org/spreadsheetml/2006/main">
  <numFmts count="2">
    <numFmt numFmtId="164" formatCode="[$-421]dd\ mmmm\ yyyy;@"/>
    <numFmt numFmtId="165" formatCode="0.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name val="Arial Narrow"/>
      <family val="2"/>
    </font>
    <font>
      <b/>
      <sz val="11"/>
      <color rgb="FFC00000"/>
      <name val="Arial Narrow"/>
      <family val="2"/>
    </font>
    <font>
      <sz val="11"/>
      <name val="Arial Narrow"/>
      <family val="2"/>
    </font>
    <font>
      <sz val="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00">
    <xf numFmtId="0" fontId="0" fillId="0" borderId="0" xfId="0"/>
    <xf numFmtId="0" fontId="4" fillId="0" borderId="0" xfId="0" applyFont="1" applyFill="1" applyAlignment="1"/>
    <xf numFmtId="0" fontId="5" fillId="0" borderId="0" xfId="0" applyFont="1" applyFill="1"/>
    <xf numFmtId="0" fontId="6" fillId="0" borderId="0" xfId="0" applyFont="1" applyFill="1" applyAlignment="1"/>
    <xf numFmtId="0" fontId="4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right"/>
    </xf>
    <xf numFmtId="0" fontId="7" fillId="0" borderId="0" xfId="0" applyFont="1" applyFill="1"/>
    <xf numFmtId="0" fontId="2" fillId="0" borderId="0" xfId="1" applyFill="1"/>
    <xf numFmtId="0" fontId="5" fillId="0" borderId="0" xfId="0" applyFont="1" applyFill="1" applyAlignment="1">
      <alignment vertical="center"/>
    </xf>
    <xf numFmtId="0" fontId="5" fillId="0" borderId="0" xfId="0" applyFont="1" applyFill="1" applyBorder="1"/>
    <xf numFmtId="165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164" fontId="5" fillId="0" borderId="0" xfId="0" applyNumberFormat="1" applyFont="1" applyFill="1"/>
    <xf numFmtId="0" fontId="7" fillId="0" borderId="0" xfId="0" applyFont="1" applyFill="1" applyAlignment="1">
      <alignment vertic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9" fillId="0" borderId="0" xfId="0" applyFont="1" applyFill="1"/>
    <xf numFmtId="15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/>
    <xf numFmtId="0" fontId="3" fillId="3" borderId="1" xfId="2" applyBorder="1" applyAlignment="1">
      <alignment horizontal="center" vertical="center"/>
    </xf>
    <xf numFmtId="0" fontId="3" fillId="3" borderId="1" xfId="2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16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/>
    </xf>
    <xf numFmtId="0" fontId="1" fillId="4" borderId="1" xfId="3" applyBorder="1" applyAlignment="1">
      <alignment horizontal="center" vertical="center"/>
    </xf>
    <xf numFmtId="0" fontId="1" fillId="4" borderId="1" xfId="3" applyBorder="1" applyAlignment="1">
      <alignment horizontal="center"/>
    </xf>
    <xf numFmtId="2" fontId="1" fillId="4" borderId="1" xfId="3" applyNumberFormat="1" applyBorder="1" applyAlignment="1">
      <alignment horizont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/>
    </xf>
    <xf numFmtId="0" fontId="5" fillId="0" borderId="5" xfId="0" applyFont="1" applyFill="1" applyBorder="1"/>
    <xf numFmtId="0" fontId="5" fillId="0" borderId="2" xfId="0" applyFont="1" applyFill="1" applyBorder="1"/>
    <xf numFmtId="0" fontId="5" fillId="0" borderId="3" xfId="0" applyFont="1" applyFill="1" applyBorder="1"/>
    <xf numFmtId="0" fontId="5" fillId="0" borderId="4" xfId="0" applyFont="1" applyFill="1" applyBorder="1"/>
    <xf numFmtId="0" fontId="5" fillId="0" borderId="8" xfId="0" applyFont="1" applyFill="1" applyBorder="1" applyAlignment="1"/>
    <xf numFmtId="0" fontId="5" fillId="0" borderId="9" xfId="0" applyFont="1" applyFill="1" applyBorder="1" applyAlignment="1"/>
    <xf numFmtId="0" fontId="5" fillId="0" borderId="2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1" fillId="4" borderId="1" xfId="3" applyBorder="1" applyAlignment="1">
      <alignment horizontal="center" vertical="center"/>
    </xf>
    <xf numFmtId="0" fontId="3" fillId="3" borderId="1" xfId="2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1" fillId="4" borderId="1" xfId="3" applyBorder="1" applyAlignment="1">
      <alignment horizontal="center" vertical="center"/>
    </xf>
    <xf numFmtId="0" fontId="3" fillId="3" borderId="1" xfId="2" applyBorder="1" applyAlignment="1">
      <alignment horizontal="center" vertical="center" wrapText="1"/>
    </xf>
    <xf numFmtId="2" fontId="5" fillId="0" borderId="1" xfId="0" applyNumberFormat="1" applyFont="1" applyFill="1" applyBorder="1" applyAlignment="1">
      <alignment horizontal="center" vertical="center"/>
    </xf>
    <xf numFmtId="2" fontId="1" fillId="4" borderId="1" xfId="3" applyNumberForma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" fillId="4" borderId="10" xfId="3" applyBorder="1" applyAlignment="1">
      <alignment vertical="center"/>
    </xf>
    <xf numFmtId="0" fontId="1" fillId="4" borderId="11" xfId="3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5" fillId="5" borderId="0" xfId="0" applyFont="1" applyFill="1"/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2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center" wrapText="1"/>
    </xf>
    <xf numFmtId="0" fontId="5" fillId="0" borderId="7" xfId="0" applyFont="1" applyFill="1" applyBorder="1" applyAlignment="1">
      <alignment horizontal="center" wrapText="1"/>
    </xf>
    <xf numFmtId="0" fontId="3" fillId="3" borderId="1" xfId="2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64" fontId="5" fillId="0" borderId="0" xfId="0" applyNumberFormat="1" applyFont="1" applyFill="1" applyAlignment="1">
      <alignment horizontal="right"/>
    </xf>
    <xf numFmtId="0" fontId="3" fillId="3" borderId="1" xfId="2" applyBorder="1" applyAlignment="1">
      <alignment horizont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1" fillId="4" borderId="1" xfId="3" applyBorder="1" applyAlignment="1">
      <alignment horizontal="center" vertical="center"/>
    </xf>
    <xf numFmtId="0" fontId="3" fillId="3" borderId="1" xfId="2" applyBorder="1" applyAlignment="1">
      <alignment horizontal="center" vertical="center" wrapText="1"/>
    </xf>
    <xf numFmtId="2" fontId="5" fillId="0" borderId="1" xfId="0" applyNumberFormat="1" applyFont="1" applyFill="1" applyBorder="1" applyAlignment="1">
      <alignment horizontal="center" vertical="center"/>
    </xf>
    <xf numFmtId="2" fontId="1" fillId="4" borderId="1" xfId="3" applyNumberFormat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wrapText="1"/>
    </xf>
    <xf numFmtId="0" fontId="11" fillId="6" borderId="1" xfId="0" applyFont="1" applyFill="1" applyBorder="1"/>
    <xf numFmtId="0" fontId="11" fillId="5" borderId="1" xfId="0" applyFont="1" applyFill="1" applyBorder="1"/>
    <xf numFmtId="0" fontId="11" fillId="0" borderId="0" xfId="0" applyFont="1"/>
    <xf numFmtId="0" fontId="11" fillId="7" borderId="1" xfId="0" applyFont="1" applyFill="1" applyBorder="1"/>
    <xf numFmtId="0" fontId="11" fillId="8" borderId="1" xfId="0" applyFont="1" applyFill="1" applyBorder="1"/>
    <xf numFmtId="0" fontId="11" fillId="9" borderId="1" xfId="0" applyFont="1" applyFill="1" applyBorder="1"/>
    <xf numFmtId="0" fontId="11" fillId="11" borderId="1" xfId="0" applyFont="1" applyFill="1" applyBorder="1"/>
    <xf numFmtId="0" fontId="11" fillId="12" borderId="1" xfId="0" applyFont="1" applyFill="1" applyBorder="1"/>
    <xf numFmtId="0" fontId="11" fillId="10" borderId="1" xfId="0" applyFont="1" applyFill="1" applyBorder="1"/>
  </cellXfs>
  <cellStyles count="4">
    <cellStyle name="20% - Accent1" xfId="3" builtinId="30"/>
    <cellStyle name="Accent1" xfId="2" builtinId="29"/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1</xdr:col>
      <xdr:colOff>284692</xdr:colOff>
      <xdr:row>3</xdr:row>
      <xdr:rowOff>199030</xdr:rowOff>
    </xdr:to>
    <xdr:pic>
      <xdr:nvPicPr>
        <xdr:cNvPr id="2" name="Picture 21" descr="PT. Efenbi Sukses Makmur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0"/>
          <a:ext cx="1065742" cy="903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1</xdr:col>
      <xdr:colOff>284692</xdr:colOff>
      <xdr:row>3</xdr:row>
      <xdr:rowOff>199030</xdr:rowOff>
    </xdr:to>
    <xdr:pic>
      <xdr:nvPicPr>
        <xdr:cNvPr id="2" name="Picture 21" descr="PT. Efenbi Sukses Makmur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0"/>
          <a:ext cx="1065742" cy="903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Z100"/>
  <sheetViews>
    <sheetView showGridLines="0" topLeftCell="A30" zoomScaleSheetLayoutView="100" workbookViewId="0">
      <selection activeCell="A37" sqref="A37:K38"/>
    </sheetView>
  </sheetViews>
  <sheetFormatPr defaultRowHeight="16.5"/>
  <cols>
    <col min="1" max="1" width="13.28515625" style="7" bestFit="1" customWidth="1"/>
    <col min="2" max="2" width="27.5703125" style="7" bestFit="1" customWidth="1"/>
    <col min="3" max="3" width="12.140625" style="7" customWidth="1"/>
    <col min="4" max="4" width="12.42578125" style="7" customWidth="1"/>
    <col min="5" max="5" width="12.7109375" style="6" customWidth="1"/>
    <col min="6" max="6" width="13" style="2" customWidth="1"/>
    <col min="7" max="7" width="12.85546875" style="2" customWidth="1"/>
    <col min="8" max="8" width="12.140625" style="2" customWidth="1"/>
    <col min="9" max="10" width="11.7109375" style="2" customWidth="1"/>
    <col min="11" max="11" width="40.5703125" style="2" bestFit="1" customWidth="1"/>
    <col min="12" max="12" width="12" style="2" customWidth="1"/>
    <col min="13" max="13" width="9" style="2" customWidth="1"/>
    <col min="14" max="15" width="9.140625" style="2"/>
    <col min="16" max="16" width="8.85546875" style="2" customWidth="1"/>
    <col min="17" max="17" width="9.140625" style="2" customWidth="1"/>
    <col min="18" max="19" width="9.140625" style="2"/>
    <col min="20" max="20" width="14.7109375" style="2" customWidth="1"/>
    <col min="21" max="16384" width="9.140625" style="2"/>
  </cols>
  <sheetData>
    <row r="2" spans="1:26" ht="19.5">
      <c r="A2" s="76" t="s">
        <v>0</v>
      </c>
      <c r="B2" s="76"/>
      <c r="C2" s="76"/>
      <c r="D2" s="76"/>
      <c r="E2" s="76"/>
      <c r="F2" s="76"/>
      <c r="G2" s="76"/>
      <c r="H2" s="7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6" ht="19.5">
      <c r="A3" s="77" t="s">
        <v>42</v>
      </c>
      <c r="B3" s="77"/>
      <c r="C3" s="77"/>
      <c r="D3" s="77"/>
      <c r="E3" s="77"/>
      <c r="F3" s="77"/>
      <c r="G3" s="77"/>
      <c r="H3" s="77"/>
      <c r="I3" s="3"/>
      <c r="J3" s="3"/>
      <c r="K3" s="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9.5">
      <c r="A4" s="4"/>
      <c r="B4" s="4"/>
      <c r="C4" s="4"/>
      <c r="D4" s="4"/>
      <c r="E4" s="4"/>
      <c r="F4" s="4"/>
      <c r="G4" s="4"/>
      <c r="H4" s="4"/>
      <c r="I4" s="4"/>
      <c r="J4" s="30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6">
      <c r="A5" s="5" t="s">
        <v>1</v>
      </c>
      <c r="B5" s="6" t="s">
        <v>44</v>
      </c>
      <c r="K5"/>
    </row>
    <row r="6" spans="1:26">
      <c r="A6" s="5" t="s">
        <v>2</v>
      </c>
      <c r="B6" s="6" t="s">
        <v>45</v>
      </c>
      <c r="F6" s="8" t="s">
        <v>3</v>
      </c>
      <c r="G6" s="78">
        <f ca="1">TODAY()</f>
        <v>42774</v>
      </c>
      <c r="H6" s="78"/>
      <c r="K6"/>
    </row>
    <row r="7" spans="1:26">
      <c r="K7"/>
    </row>
    <row r="8" spans="1:26">
      <c r="A8" s="9" t="s">
        <v>4</v>
      </c>
      <c r="B8" s="2"/>
      <c r="C8" s="2"/>
      <c r="D8" s="2"/>
      <c r="E8" s="2"/>
      <c r="K8"/>
      <c r="L8" s="9" t="s">
        <v>5</v>
      </c>
    </row>
    <row r="9" spans="1:26">
      <c r="A9" s="75" t="s">
        <v>6</v>
      </c>
      <c r="B9" s="79" t="s">
        <v>7</v>
      </c>
      <c r="C9" s="79"/>
      <c r="D9" s="79"/>
      <c r="E9" s="79"/>
      <c r="F9" s="79"/>
      <c r="G9" s="75" t="s">
        <v>8</v>
      </c>
      <c r="H9" s="75" t="s">
        <v>9</v>
      </c>
      <c r="K9"/>
      <c r="L9" s="75" t="s">
        <v>6</v>
      </c>
      <c r="M9" s="79" t="s">
        <v>7</v>
      </c>
      <c r="N9" s="79"/>
      <c r="O9" s="79"/>
      <c r="P9" s="79"/>
      <c r="Q9" s="79"/>
      <c r="R9" s="75" t="s">
        <v>9</v>
      </c>
    </row>
    <row r="10" spans="1:26" s="11" customFormat="1" ht="45">
      <c r="A10" s="75"/>
      <c r="B10" s="29" t="s">
        <v>10</v>
      </c>
      <c r="C10" s="29" t="s">
        <v>11</v>
      </c>
      <c r="D10" s="29" t="s">
        <v>12</v>
      </c>
      <c r="E10" s="29" t="s">
        <v>13</v>
      </c>
      <c r="F10" s="29" t="s">
        <v>14</v>
      </c>
      <c r="G10" s="75"/>
      <c r="H10" s="75"/>
      <c r="I10" s="10"/>
      <c r="J10" s="10"/>
      <c r="K10"/>
      <c r="L10" s="75"/>
      <c r="M10" s="29" t="s">
        <v>10</v>
      </c>
      <c r="N10" s="29" t="s">
        <v>11</v>
      </c>
      <c r="O10" s="29" t="s">
        <v>12</v>
      </c>
      <c r="P10" s="29" t="s">
        <v>13</v>
      </c>
      <c r="Q10" s="29" t="s">
        <v>14</v>
      </c>
      <c r="R10" s="75"/>
    </row>
    <row r="11" spans="1:26">
      <c r="A11" s="34" t="s">
        <v>15</v>
      </c>
      <c r="B11" s="25">
        <f>C46</f>
        <v>1263</v>
      </c>
      <c r="C11" s="25">
        <f>D46</f>
        <v>508</v>
      </c>
      <c r="D11" s="25">
        <f>E46</f>
        <v>441</v>
      </c>
      <c r="E11" s="25">
        <f>F46</f>
        <v>367</v>
      </c>
      <c r="F11" s="25">
        <f t="shared" ref="F11" si="0">+SUM(G37:G45)</f>
        <v>0</v>
      </c>
      <c r="G11" s="36">
        <f>SUM(B11:F11)</f>
        <v>2579</v>
      </c>
      <c r="H11" s="37">
        <f>+G11/24</f>
        <v>107.45833333333333</v>
      </c>
      <c r="I11" s="10"/>
      <c r="J11" s="10"/>
      <c r="K11"/>
      <c r="L11" s="34" t="s">
        <v>15</v>
      </c>
      <c r="M11" s="25">
        <f t="shared" ref="M11:P12" si="1">B11/24</f>
        <v>52.625</v>
      </c>
      <c r="N11" s="25">
        <f t="shared" si="1"/>
        <v>21.166666666666668</v>
      </c>
      <c r="O11" s="25">
        <f t="shared" si="1"/>
        <v>18.375</v>
      </c>
      <c r="P11" s="25">
        <f t="shared" si="1"/>
        <v>15.291666666666666</v>
      </c>
      <c r="Q11" s="25">
        <f t="shared" ref="Q11" si="2">+SUM(R37:R45)</f>
        <v>0</v>
      </c>
      <c r="R11" s="37">
        <f>SUM(M11:Q11)</f>
        <v>107.45833333333334</v>
      </c>
    </row>
    <row r="12" spans="1:26">
      <c r="A12" s="34" t="s">
        <v>16</v>
      </c>
      <c r="B12" s="26">
        <f>+SUM(C52:C100)</f>
        <v>36</v>
      </c>
      <c r="C12" s="26">
        <f>+SUM(D52:D100)</f>
        <v>36</v>
      </c>
      <c r="D12" s="26">
        <f>+SUM(E52:E100)</f>
        <v>30</v>
      </c>
      <c r="E12" s="26">
        <f>+SUM(F52:F100)</f>
        <v>54</v>
      </c>
      <c r="F12" s="26">
        <f t="shared" ref="F12" si="3">+SUM(G52:G100)</f>
        <v>0</v>
      </c>
      <c r="G12" s="36">
        <f>SUM(B12:F12)</f>
        <v>156</v>
      </c>
      <c r="H12" s="37">
        <f>+G12/24</f>
        <v>6.5</v>
      </c>
      <c r="I12" s="10"/>
      <c r="J12" s="10"/>
      <c r="K12"/>
      <c r="L12" s="34" t="s">
        <v>16</v>
      </c>
      <c r="M12" s="26">
        <f t="shared" si="1"/>
        <v>1.5</v>
      </c>
      <c r="N12" s="26">
        <f t="shared" si="1"/>
        <v>1.5</v>
      </c>
      <c r="O12" s="26">
        <f t="shared" si="1"/>
        <v>1.25</v>
      </c>
      <c r="P12" s="26">
        <f t="shared" si="1"/>
        <v>2.25</v>
      </c>
      <c r="Q12" s="26">
        <f t="shared" ref="Q12" si="4">+SUM(R52:R100)</f>
        <v>0</v>
      </c>
      <c r="R12" s="37">
        <f>SUM(M12:Q12)</f>
        <v>6.5</v>
      </c>
    </row>
    <row r="13" spans="1:26">
      <c r="A13" s="63" t="s">
        <v>17</v>
      </c>
      <c r="B13" s="55">
        <f>+B11-B12</f>
        <v>1227</v>
      </c>
      <c r="C13" s="55">
        <f t="shared" ref="C13:F13" si="5">+C11-C12</f>
        <v>472</v>
      </c>
      <c r="D13" s="55">
        <f t="shared" si="5"/>
        <v>411</v>
      </c>
      <c r="E13" s="55">
        <f t="shared" si="5"/>
        <v>313</v>
      </c>
      <c r="F13" s="39">
        <f t="shared" si="5"/>
        <v>0</v>
      </c>
      <c r="G13" s="64">
        <f>+G11-G12</f>
        <v>2423</v>
      </c>
      <c r="H13" s="40">
        <f>+G13/24</f>
        <v>100.95833333333333</v>
      </c>
      <c r="I13" s="10"/>
      <c r="J13" s="10"/>
      <c r="K13"/>
      <c r="L13" s="41" t="s">
        <v>17</v>
      </c>
      <c r="M13" s="42">
        <f>+M11-M12</f>
        <v>51.125</v>
      </c>
      <c r="N13" s="42">
        <f>+N11-N12</f>
        <v>19.666666666666668</v>
      </c>
      <c r="O13" s="42">
        <f>+O11-O12</f>
        <v>17.125</v>
      </c>
      <c r="P13" s="42">
        <f>+P11-P12</f>
        <v>13.041666666666666</v>
      </c>
      <c r="Q13" s="43">
        <f t="shared" ref="Q13" si="6">+Q11-Q12</f>
        <v>0</v>
      </c>
      <c r="R13" s="37">
        <f>SUM(M13:Q13)</f>
        <v>100.95833333333334</v>
      </c>
      <c r="U13" s="12"/>
      <c r="V13" s="12"/>
      <c r="W13" s="12"/>
      <c r="X13" s="12"/>
    </row>
    <row r="14" spans="1:26">
      <c r="A14" s="7" t="s">
        <v>43</v>
      </c>
      <c r="B14" s="65">
        <f>+B13/24</f>
        <v>51.125</v>
      </c>
      <c r="C14" s="65">
        <f>+C13/24</f>
        <v>19.666666666666668</v>
      </c>
      <c r="D14" s="65">
        <f>+D13/24</f>
        <v>17.125</v>
      </c>
      <c r="E14" s="65">
        <f>+E13/24</f>
        <v>13.041666666666666</v>
      </c>
      <c r="F14" s="65">
        <f>+F13/24</f>
        <v>0</v>
      </c>
      <c r="I14" s="10"/>
      <c r="J14" s="10"/>
      <c r="K14"/>
      <c r="L14" s="7" t="s">
        <v>43</v>
      </c>
      <c r="M14" s="65">
        <f>+M13/24</f>
        <v>2.1302083333333335</v>
      </c>
      <c r="N14" s="65">
        <f>+N13/24</f>
        <v>0.81944444444444453</v>
      </c>
      <c r="O14" s="65">
        <f>+O13/24</f>
        <v>0.71354166666666663</v>
      </c>
      <c r="P14" s="65">
        <f>+P13/24</f>
        <v>0.54340277777777779</v>
      </c>
      <c r="Q14" s="65">
        <f>+Q13/24</f>
        <v>0</v>
      </c>
      <c r="V14" s="14"/>
      <c r="W14" s="14"/>
      <c r="X14" s="14"/>
      <c r="Y14" s="14"/>
      <c r="Z14" s="12"/>
    </row>
    <row r="15" spans="1:26">
      <c r="B15" s="13"/>
      <c r="C15" s="13"/>
      <c r="D15" s="13"/>
      <c r="E15" s="13"/>
      <c r="F15" s="13"/>
      <c r="I15" s="10"/>
      <c r="J15" s="10"/>
      <c r="K15"/>
      <c r="V15" s="14"/>
      <c r="W15" s="14"/>
      <c r="X15" s="14"/>
      <c r="Y15" s="14"/>
      <c r="Z15" s="12"/>
    </row>
    <row r="16" spans="1:26">
      <c r="A16" s="9" t="s">
        <v>18</v>
      </c>
      <c r="I16" s="10"/>
      <c r="J16" s="10"/>
      <c r="K16" s="10"/>
      <c r="N16" s="14"/>
      <c r="O16" s="14"/>
      <c r="P16" s="14"/>
      <c r="Q16" s="14"/>
      <c r="R16" s="14"/>
      <c r="S16" s="15"/>
      <c r="T16" s="14"/>
      <c r="U16" s="12"/>
      <c r="V16" s="14"/>
      <c r="W16" s="14"/>
      <c r="X16" s="14"/>
      <c r="Y16" s="14"/>
      <c r="Z16" s="12"/>
    </row>
    <row r="17" spans="1:26">
      <c r="A17" s="2" t="s">
        <v>19</v>
      </c>
      <c r="I17" s="10"/>
      <c r="J17" s="10"/>
      <c r="K17" s="10"/>
      <c r="N17" s="14"/>
      <c r="O17" s="14"/>
      <c r="P17" s="14"/>
      <c r="Q17" s="14"/>
      <c r="R17" s="14"/>
      <c r="S17" s="15"/>
      <c r="T17" s="14"/>
      <c r="U17" s="12"/>
      <c r="V17" s="14"/>
      <c r="W17" s="14"/>
      <c r="X17" s="14"/>
      <c r="Y17" s="14"/>
      <c r="Z17" s="12"/>
    </row>
    <row r="18" spans="1:26">
      <c r="A18" s="2" t="s">
        <v>20</v>
      </c>
      <c r="I18" s="10"/>
      <c r="J18" s="10"/>
      <c r="K18" s="10"/>
      <c r="N18" s="14"/>
      <c r="O18" s="14"/>
      <c r="P18" s="14"/>
      <c r="Q18" s="14"/>
      <c r="R18" s="14"/>
      <c r="S18" s="15"/>
      <c r="T18" s="14"/>
      <c r="U18" s="12"/>
      <c r="V18" s="14"/>
      <c r="W18" s="14"/>
      <c r="X18" s="14"/>
      <c r="Y18" s="14"/>
      <c r="Z18" s="12"/>
    </row>
    <row r="19" spans="1:26">
      <c r="A19" s="2"/>
      <c r="I19" s="10"/>
      <c r="J19" s="10"/>
      <c r="K19" s="10"/>
      <c r="N19" s="14"/>
      <c r="O19" s="14"/>
      <c r="P19" s="14"/>
      <c r="Q19" s="14"/>
      <c r="R19" s="14"/>
      <c r="S19" s="15"/>
      <c r="T19" s="14"/>
      <c r="U19" s="12"/>
      <c r="V19" s="14"/>
      <c r="W19" s="14"/>
      <c r="X19" s="14"/>
      <c r="Y19" s="14"/>
      <c r="Z19" s="12"/>
    </row>
    <row r="20" spans="1:26">
      <c r="A20" s="2"/>
      <c r="I20" s="10"/>
      <c r="J20" s="10"/>
      <c r="K20" s="10"/>
      <c r="N20" s="14"/>
      <c r="O20" s="14"/>
      <c r="P20" s="16"/>
      <c r="Q20" s="14"/>
      <c r="R20" s="14"/>
      <c r="S20" s="15"/>
      <c r="T20" s="14"/>
      <c r="U20" s="12"/>
      <c r="V20" s="14"/>
      <c r="W20" s="14"/>
      <c r="X20" s="14"/>
      <c r="Y20" s="14"/>
      <c r="Z20" s="12"/>
    </row>
    <row r="21" spans="1:26">
      <c r="A21" s="2"/>
      <c r="I21" s="10"/>
      <c r="J21" s="10"/>
      <c r="K21" s="10"/>
      <c r="N21" s="14"/>
      <c r="O21" s="14"/>
      <c r="P21" s="14"/>
      <c r="Q21" s="14"/>
      <c r="R21" s="14"/>
      <c r="S21" s="15"/>
      <c r="T21" s="14"/>
      <c r="U21" s="12"/>
      <c r="V21" s="14"/>
      <c r="W21" s="14"/>
      <c r="X21" s="14"/>
      <c r="Y21" s="14"/>
      <c r="Z21" s="12"/>
    </row>
    <row r="22" spans="1:26">
      <c r="A22" s="2"/>
      <c r="G22" s="12"/>
      <c r="I22" s="10"/>
      <c r="J22" s="10"/>
      <c r="K22" s="10"/>
      <c r="N22" s="14"/>
      <c r="O22" s="14"/>
      <c r="P22" s="14"/>
      <c r="Q22" s="14"/>
      <c r="R22" s="14"/>
      <c r="S22" s="15"/>
      <c r="T22" s="14"/>
      <c r="U22" s="12"/>
      <c r="V22" s="14"/>
      <c r="W22" s="14"/>
      <c r="X22" s="14"/>
      <c r="Y22" s="14"/>
      <c r="Z22" s="12"/>
    </row>
    <row r="23" spans="1:26">
      <c r="A23" s="2"/>
      <c r="C23" s="2"/>
      <c r="D23" s="2"/>
      <c r="E23" s="80" t="s">
        <v>21</v>
      </c>
      <c r="F23" s="81"/>
      <c r="G23" s="82" t="s">
        <v>22</v>
      </c>
      <c r="H23" s="83"/>
      <c r="I23" s="10"/>
      <c r="J23" s="10"/>
      <c r="K23" s="10"/>
      <c r="N23" s="14"/>
      <c r="O23" s="14"/>
      <c r="P23" s="14"/>
      <c r="Q23" s="14"/>
      <c r="R23" s="14"/>
      <c r="S23" s="15"/>
      <c r="T23" s="14"/>
      <c r="U23" s="12"/>
      <c r="V23" s="14"/>
      <c r="W23" s="14"/>
      <c r="X23" s="14"/>
      <c r="Y23" s="14"/>
      <c r="Z23" s="12"/>
    </row>
    <row r="24" spans="1:26">
      <c r="A24" s="2"/>
      <c r="D24" s="15"/>
      <c r="E24" s="53"/>
      <c r="F24" s="49"/>
      <c r="G24" s="48"/>
      <c r="H24" s="49"/>
      <c r="I24" s="10"/>
      <c r="J24" s="10"/>
      <c r="K24" s="10"/>
      <c r="N24" s="14"/>
      <c r="O24" s="14"/>
      <c r="P24" s="14"/>
      <c r="Q24" s="14"/>
      <c r="R24" s="14"/>
      <c r="S24" s="15"/>
      <c r="T24" s="14"/>
      <c r="U24" s="12"/>
      <c r="V24" s="14"/>
      <c r="W24" s="14"/>
      <c r="X24" s="14"/>
      <c r="Y24" s="14"/>
      <c r="Z24" s="12"/>
    </row>
    <row r="25" spans="1:26">
      <c r="A25" s="2"/>
      <c r="D25" s="15"/>
      <c r="E25" s="46"/>
      <c r="F25" s="47"/>
      <c r="G25" s="50"/>
      <c r="H25" s="47"/>
      <c r="N25" s="14"/>
      <c r="O25" s="14"/>
      <c r="P25" s="14"/>
      <c r="Q25" s="14"/>
      <c r="R25" s="14"/>
      <c r="S25" s="15"/>
      <c r="T25" s="14"/>
      <c r="U25" s="12"/>
      <c r="V25" s="14"/>
      <c r="W25" s="14"/>
      <c r="X25" s="14"/>
      <c r="Y25" s="14"/>
      <c r="Z25" s="12"/>
    </row>
    <row r="26" spans="1:26">
      <c r="A26" s="2"/>
      <c r="D26" s="15"/>
      <c r="E26" s="46"/>
      <c r="F26" s="47"/>
      <c r="G26" s="50"/>
      <c r="H26" s="47"/>
      <c r="N26" s="14"/>
      <c r="O26" s="14"/>
      <c r="P26" s="14"/>
      <c r="Q26" s="14"/>
      <c r="R26" s="14"/>
      <c r="S26" s="15"/>
      <c r="T26" s="14"/>
      <c r="U26" s="12"/>
      <c r="V26" s="14"/>
      <c r="W26" s="14"/>
      <c r="X26" s="14"/>
      <c r="Y26" s="14"/>
      <c r="Z26" s="12"/>
    </row>
    <row r="27" spans="1:26">
      <c r="A27" s="2"/>
      <c r="D27" s="15"/>
      <c r="E27" s="46"/>
      <c r="F27" s="47"/>
      <c r="G27" s="50"/>
      <c r="H27" s="47"/>
      <c r="N27" s="14"/>
      <c r="O27" s="14"/>
      <c r="P27" s="14"/>
      <c r="Q27" s="14"/>
      <c r="R27" s="14"/>
      <c r="S27" s="15"/>
      <c r="T27" s="14"/>
      <c r="U27" s="12"/>
      <c r="V27" s="14"/>
      <c r="W27" s="14"/>
      <c r="X27" s="14"/>
      <c r="Y27" s="14"/>
      <c r="Z27" s="12"/>
    </row>
    <row r="28" spans="1:26">
      <c r="A28" s="2"/>
      <c r="D28" s="15"/>
      <c r="E28" s="54"/>
      <c r="F28" s="52"/>
      <c r="G28" s="51"/>
      <c r="H28" s="52"/>
      <c r="N28" s="14"/>
      <c r="O28" s="14"/>
      <c r="P28" s="14"/>
      <c r="Q28" s="14"/>
      <c r="R28" s="14"/>
      <c r="S28" s="15"/>
      <c r="T28" s="14"/>
      <c r="U28" s="12"/>
      <c r="V28" s="14"/>
      <c r="W28" s="14"/>
      <c r="X28" s="14"/>
      <c r="Y28" s="14"/>
      <c r="Z28" s="12"/>
    </row>
    <row r="29" spans="1:26" ht="33" customHeight="1">
      <c r="A29" s="2"/>
      <c r="E29" s="73" t="s">
        <v>46</v>
      </c>
      <c r="F29" s="74"/>
      <c r="G29" s="73"/>
      <c r="H29" s="74"/>
      <c r="N29" s="14"/>
      <c r="O29" s="14"/>
      <c r="P29" s="14"/>
      <c r="Q29" s="14"/>
      <c r="R29" s="14"/>
      <c r="S29" s="15"/>
      <c r="T29" s="14"/>
      <c r="U29" s="12"/>
      <c r="V29" s="14"/>
      <c r="W29" s="14"/>
      <c r="X29" s="14"/>
      <c r="Y29" s="14"/>
      <c r="Z29" s="12"/>
    </row>
    <row r="30" spans="1:26">
      <c r="A30" s="2"/>
      <c r="G30" s="12"/>
      <c r="N30" s="14"/>
      <c r="O30" s="14"/>
      <c r="P30" s="14"/>
      <c r="Q30" s="14"/>
      <c r="R30" s="14"/>
      <c r="S30" s="15"/>
      <c r="T30" s="14"/>
      <c r="U30" s="12"/>
      <c r="V30" s="14"/>
      <c r="W30" s="14"/>
      <c r="X30" s="14"/>
      <c r="Y30" s="14"/>
      <c r="Z30" s="12"/>
    </row>
    <row r="31" spans="1:26">
      <c r="A31" s="2"/>
      <c r="C31" s="17"/>
      <c r="D31" s="17"/>
      <c r="E31" s="17"/>
      <c r="F31" s="17"/>
      <c r="N31" s="14"/>
      <c r="O31" s="14"/>
      <c r="P31" s="14"/>
      <c r="Q31" s="14"/>
      <c r="R31" s="14"/>
      <c r="S31" s="15"/>
      <c r="T31" s="14"/>
      <c r="U31" s="12"/>
      <c r="V31" s="14"/>
      <c r="W31" s="14"/>
      <c r="X31" s="14"/>
      <c r="Y31" s="14"/>
      <c r="Z31" s="12"/>
    </row>
    <row r="32" spans="1:26">
      <c r="A32" s="2"/>
      <c r="E32" s="7"/>
      <c r="F32" s="7"/>
      <c r="N32" s="14"/>
      <c r="O32" s="14"/>
      <c r="P32" s="14"/>
      <c r="Q32" s="14"/>
      <c r="R32" s="14"/>
      <c r="S32" s="15"/>
      <c r="T32" s="14"/>
      <c r="U32" s="12"/>
      <c r="V32" s="14"/>
      <c r="W32" s="14"/>
      <c r="X32" s="14"/>
      <c r="Y32" s="14"/>
      <c r="Z32" s="12"/>
    </row>
    <row r="33" spans="1:26">
      <c r="A33" s="2"/>
      <c r="E33" s="7"/>
      <c r="F33" s="18"/>
      <c r="N33" s="14"/>
      <c r="O33" s="14"/>
      <c r="P33" s="14"/>
      <c r="Q33" s="14"/>
      <c r="R33" s="14"/>
      <c r="S33" s="15"/>
      <c r="T33" s="14"/>
      <c r="U33" s="12"/>
      <c r="V33" s="14"/>
      <c r="W33" s="14"/>
      <c r="X33" s="14"/>
      <c r="Y33" s="14"/>
      <c r="Z33" s="12"/>
    </row>
    <row r="34" spans="1:26">
      <c r="A34" s="9" t="s">
        <v>23</v>
      </c>
      <c r="B34" s="19"/>
      <c r="C34" s="2"/>
      <c r="D34" s="2"/>
      <c r="E34" s="2"/>
      <c r="N34" s="14"/>
      <c r="O34" s="14"/>
      <c r="P34" s="14"/>
      <c r="Q34" s="14"/>
      <c r="R34" s="14"/>
      <c r="S34" s="15"/>
      <c r="T34" s="14"/>
      <c r="U34" s="12"/>
      <c r="V34" s="14"/>
      <c r="W34" s="14"/>
      <c r="X34" s="14"/>
      <c r="Y34" s="14"/>
      <c r="Z34" s="12"/>
    </row>
    <row r="35" spans="1:26">
      <c r="A35" s="75" t="s">
        <v>24</v>
      </c>
      <c r="B35" s="75" t="s">
        <v>25</v>
      </c>
      <c r="C35" s="79" t="s">
        <v>7</v>
      </c>
      <c r="D35" s="79"/>
      <c r="E35" s="79"/>
      <c r="F35" s="79"/>
      <c r="G35" s="79"/>
      <c r="H35" s="75" t="s">
        <v>8</v>
      </c>
      <c r="I35" s="75" t="s">
        <v>9</v>
      </c>
      <c r="J35" s="75" t="s">
        <v>26</v>
      </c>
      <c r="K35" s="75"/>
      <c r="N35" s="14"/>
      <c r="O35" s="14"/>
      <c r="P35" s="14"/>
      <c r="Q35" s="14"/>
      <c r="R35" s="14"/>
      <c r="S35" s="15"/>
      <c r="T35" s="14"/>
      <c r="U35" s="12"/>
      <c r="V35" s="14"/>
      <c r="W35" s="14"/>
      <c r="X35" s="14"/>
      <c r="Y35" s="14"/>
      <c r="Z35" s="12"/>
    </row>
    <row r="36" spans="1:26" ht="30">
      <c r="A36" s="75"/>
      <c r="B36" s="75"/>
      <c r="C36" s="29" t="s">
        <v>10</v>
      </c>
      <c r="D36" s="29" t="s">
        <v>11</v>
      </c>
      <c r="E36" s="29" t="s">
        <v>12</v>
      </c>
      <c r="F36" s="29" t="s">
        <v>13</v>
      </c>
      <c r="G36" s="29" t="s">
        <v>14</v>
      </c>
      <c r="H36" s="75"/>
      <c r="I36" s="75"/>
      <c r="J36" s="75"/>
      <c r="K36" s="75"/>
      <c r="N36" s="14"/>
      <c r="O36" s="14"/>
      <c r="P36" s="14"/>
      <c r="Q36" s="14"/>
      <c r="R36" s="14"/>
      <c r="S36" s="15"/>
      <c r="T36" s="14"/>
      <c r="U36" s="12"/>
      <c r="V36" s="14"/>
      <c r="W36" s="14"/>
      <c r="X36" s="14"/>
      <c r="Y36" s="14"/>
      <c r="Z36" s="12"/>
    </row>
    <row r="37" spans="1:26">
      <c r="A37" s="24">
        <v>42738</v>
      </c>
      <c r="B37" s="25" t="s">
        <v>27</v>
      </c>
      <c r="C37" s="25">
        <f>(24*45)+5</f>
        <v>1085</v>
      </c>
      <c r="D37" s="25">
        <f>12*24</f>
        <v>288</v>
      </c>
      <c r="E37" s="25">
        <f>(24*14)+6</f>
        <v>342</v>
      </c>
      <c r="F37" s="25">
        <f>(24*13)+5</f>
        <v>317</v>
      </c>
      <c r="G37" s="25">
        <v>0</v>
      </c>
      <c r="H37" s="25">
        <f>+SUM(C37:G37)</f>
        <v>2032</v>
      </c>
      <c r="I37" s="31">
        <f>+H37/24</f>
        <v>84.666666666666671</v>
      </c>
      <c r="J37" s="88" t="s">
        <v>28</v>
      </c>
      <c r="K37" s="88"/>
      <c r="N37" s="14"/>
      <c r="O37" s="14"/>
      <c r="P37" s="14"/>
      <c r="Q37" s="14"/>
      <c r="R37" s="14"/>
      <c r="S37" s="15"/>
      <c r="T37" s="14"/>
      <c r="U37" s="12"/>
      <c r="V37" s="14"/>
      <c r="W37" s="14"/>
      <c r="X37" s="14"/>
      <c r="Y37" s="14"/>
      <c r="Z37" s="12"/>
    </row>
    <row r="38" spans="1:26">
      <c r="A38" s="24">
        <v>42738</v>
      </c>
      <c r="B38" s="25" t="s">
        <v>29</v>
      </c>
      <c r="C38" s="25">
        <f>24*3</f>
        <v>72</v>
      </c>
      <c r="D38" s="25">
        <v>0</v>
      </c>
      <c r="E38" s="25">
        <v>0</v>
      </c>
      <c r="F38" s="25">
        <v>0</v>
      </c>
      <c r="G38" s="25">
        <v>0</v>
      </c>
      <c r="H38" s="25">
        <f t="shared" ref="H38:H45" si="7">+SUM(C38:G38)</f>
        <v>72</v>
      </c>
      <c r="I38" s="31">
        <f>+H38/24</f>
        <v>3</v>
      </c>
      <c r="J38" s="89" t="s">
        <v>30</v>
      </c>
      <c r="K38" s="89"/>
      <c r="N38" s="14"/>
      <c r="O38" s="14"/>
      <c r="P38" s="14"/>
      <c r="Q38" s="14"/>
      <c r="R38" s="14"/>
      <c r="S38" s="15"/>
      <c r="T38" s="14"/>
      <c r="U38" s="12"/>
      <c r="V38" s="14"/>
      <c r="W38" s="14"/>
      <c r="X38" s="14"/>
      <c r="Y38" s="14"/>
      <c r="Z38" s="12"/>
    </row>
    <row r="39" spans="1:26">
      <c r="A39" s="24">
        <v>42741</v>
      </c>
      <c r="B39" s="25" t="s">
        <v>31</v>
      </c>
      <c r="C39" s="25">
        <v>24</v>
      </c>
      <c r="D39" s="25">
        <f>7*24</f>
        <v>168</v>
      </c>
      <c r="E39" s="25">
        <f>24*2</f>
        <v>48</v>
      </c>
      <c r="F39" s="25">
        <v>0</v>
      </c>
      <c r="G39" s="26">
        <v>0</v>
      </c>
      <c r="H39" s="25">
        <f t="shared" si="7"/>
        <v>240</v>
      </c>
      <c r="I39" s="37">
        <f t="shared" ref="I39:I45" si="8">+H39/24</f>
        <v>10</v>
      </c>
      <c r="J39" s="90" t="s">
        <v>30</v>
      </c>
      <c r="K39" s="90"/>
      <c r="N39" s="14"/>
      <c r="O39" s="14"/>
      <c r="P39" s="14"/>
      <c r="Q39" s="14"/>
      <c r="R39" s="14"/>
      <c r="S39" s="15"/>
      <c r="T39" s="14"/>
      <c r="U39" s="12"/>
      <c r="V39" s="14"/>
      <c r="W39" s="14"/>
      <c r="X39" s="14"/>
      <c r="Y39" s="14"/>
      <c r="Z39" s="12"/>
    </row>
    <row r="40" spans="1:26">
      <c r="A40" s="24">
        <v>42746</v>
      </c>
      <c r="B40" s="25" t="s">
        <v>32</v>
      </c>
      <c r="C40" s="25">
        <f>3*24+10</f>
        <v>82</v>
      </c>
      <c r="D40" s="25">
        <f>2*24+4</f>
        <v>52</v>
      </c>
      <c r="E40" s="25">
        <v>51</v>
      </c>
      <c r="F40" s="26">
        <v>50</v>
      </c>
      <c r="G40" s="26">
        <v>0</v>
      </c>
      <c r="H40" s="25">
        <f t="shared" si="7"/>
        <v>235</v>
      </c>
      <c r="I40" s="37">
        <f t="shared" si="8"/>
        <v>9.7916666666666661</v>
      </c>
      <c r="J40" s="90" t="s">
        <v>33</v>
      </c>
      <c r="K40" s="90"/>
      <c r="N40" s="14"/>
      <c r="O40" s="14"/>
      <c r="P40" s="14"/>
      <c r="Q40" s="14"/>
      <c r="R40" s="14"/>
      <c r="S40" s="15"/>
      <c r="T40" s="14"/>
      <c r="U40" s="12"/>
      <c r="V40" s="14"/>
      <c r="W40" s="14"/>
      <c r="X40" s="14"/>
      <c r="Y40" s="14"/>
      <c r="Z40" s="12"/>
    </row>
    <row r="41" spans="1:26">
      <c r="A41" s="24"/>
      <c r="B41" s="25"/>
      <c r="C41" s="25"/>
      <c r="D41" s="25"/>
      <c r="E41" s="25"/>
      <c r="F41" s="25"/>
      <c r="G41" s="25"/>
      <c r="H41" s="25">
        <f t="shared" si="7"/>
        <v>0</v>
      </c>
      <c r="I41" s="31">
        <f t="shared" si="8"/>
        <v>0</v>
      </c>
      <c r="J41" s="86"/>
      <c r="K41" s="86"/>
      <c r="N41" s="14"/>
      <c r="O41" s="14"/>
      <c r="P41" s="14"/>
      <c r="Q41" s="14"/>
      <c r="R41" s="14"/>
      <c r="S41" s="15"/>
      <c r="T41" s="14"/>
      <c r="U41" s="12"/>
      <c r="V41" s="14"/>
      <c r="W41" s="14"/>
      <c r="X41" s="14"/>
      <c r="Y41" s="14"/>
      <c r="Z41" s="12"/>
    </row>
    <row r="42" spans="1:26">
      <c r="A42" s="24"/>
      <c r="B42" s="25"/>
      <c r="C42" s="25"/>
      <c r="D42" s="25"/>
      <c r="E42" s="25"/>
      <c r="F42" s="44"/>
      <c r="G42" s="25"/>
      <c r="H42" s="25">
        <f t="shared" si="7"/>
        <v>0</v>
      </c>
      <c r="I42" s="31">
        <f t="shared" si="8"/>
        <v>0</v>
      </c>
      <c r="J42" s="86"/>
      <c r="K42" s="86"/>
      <c r="N42" s="14"/>
      <c r="O42" s="14"/>
      <c r="P42" s="14"/>
      <c r="Q42" s="14"/>
      <c r="R42" s="14"/>
      <c r="S42" s="15"/>
      <c r="T42" s="14"/>
      <c r="U42" s="12"/>
      <c r="V42" s="14"/>
      <c r="W42" s="14"/>
      <c r="X42" s="14"/>
      <c r="Y42" s="14"/>
      <c r="Z42" s="12"/>
    </row>
    <row r="43" spans="1:26" hidden="1">
      <c r="A43" s="27"/>
      <c r="B43" s="27"/>
      <c r="C43" s="27"/>
      <c r="D43" s="27"/>
      <c r="E43" s="27"/>
      <c r="F43" s="27"/>
      <c r="G43" s="45"/>
      <c r="H43" s="25">
        <f t="shared" si="7"/>
        <v>0</v>
      </c>
      <c r="I43" s="37">
        <f t="shared" si="8"/>
        <v>0</v>
      </c>
      <c r="J43" s="37"/>
      <c r="K43" s="27"/>
      <c r="N43" s="14"/>
      <c r="O43" s="14"/>
      <c r="P43" s="14"/>
      <c r="Q43" s="14"/>
      <c r="R43" s="14"/>
      <c r="S43" s="15"/>
      <c r="T43" s="14"/>
      <c r="U43" s="12"/>
      <c r="V43" s="14"/>
      <c r="W43" s="14"/>
      <c r="X43" s="14"/>
      <c r="Y43" s="14"/>
      <c r="Z43" s="12"/>
    </row>
    <row r="44" spans="1:26" hidden="1">
      <c r="A44" s="27"/>
      <c r="B44" s="27"/>
      <c r="C44" s="27"/>
      <c r="D44" s="27"/>
      <c r="E44" s="27"/>
      <c r="F44" s="27"/>
      <c r="G44" s="45"/>
      <c r="H44" s="25">
        <f t="shared" si="7"/>
        <v>0</v>
      </c>
      <c r="I44" s="37">
        <f t="shared" si="8"/>
        <v>0</v>
      </c>
      <c r="J44" s="37"/>
      <c r="K44" s="27"/>
      <c r="N44" s="14"/>
      <c r="O44" s="14"/>
      <c r="P44" s="14"/>
      <c r="Q44" s="14"/>
      <c r="R44" s="14"/>
      <c r="S44" s="15"/>
      <c r="T44" s="14"/>
      <c r="U44" s="12"/>
      <c r="V44" s="14"/>
      <c r="W44" s="14"/>
      <c r="X44" s="14"/>
      <c r="Y44" s="14"/>
      <c r="Z44" s="12"/>
    </row>
    <row r="45" spans="1:26" hidden="1">
      <c r="A45" s="45"/>
      <c r="B45" s="45"/>
      <c r="C45" s="45"/>
      <c r="D45" s="45"/>
      <c r="E45" s="45"/>
      <c r="F45" s="45"/>
      <c r="G45" s="45"/>
      <c r="H45" s="25">
        <f t="shared" si="7"/>
        <v>0</v>
      </c>
      <c r="I45" s="37">
        <f t="shared" si="8"/>
        <v>0</v>
      </c>
      <c r="J45" s="37"/>
      <c r="K45" s="27"/>
      <c r="N45" s="14"/>
      <c r="O45" s="14"/>
      <c r="P45" s="14"/>
      <c r="Q45" s="14"/>
      <c r="R45" s="14"/>
      <c r="S45" s="15"/>
      <c r="T45" s="14"/>
      <c r="U45" s="12"/>
      <c r="V45" s="14"/>
      <c r="W45" s="14"/>
      <c r="X45" s="14"/>
      <c r="Y45" s="14"/>
      <c r="Z45" s="12"/>
    </row>
    <row r="46" spans="1:26">
      <c r="A46" s="84" t="s">
        <v>34</v>
      </c>
      <c r="B46" s="84"/>
      <c r="C46" s="38">
        <f>SUM(C37:C45)</f>
        <v>1263</v>
      </c>
      <c r="D46" s="38">
        <f>SUM(D37:D45)</f>
        <v>508</v>
      </c>
      <c r="E46" s="38">
        <f>SUM(E37:E45)</f>
        <v>441</v>
      </c>
      <c r="F46" s="38">
        <f t="shared" ref="F46:G46" si="9">SUM(F37:F45)</f>
        <v>367</v>
      </c>
      <c r="G46" s="38">
        <f t="shared" si="9"/>
        <v>0</v>
      </c>
      <c r="H46" s="38">
        <f>SUM(H37:H45)</f>
        <v>2579</v>
      </c>
      <c r="I46" s="40">
        <f>+H46/24</f>
        <v>107.45833333333333</v>
      </c>
      <c r="J46" s="87"/>
      <c r="K46" s="87"/>
      <c r="N46" s="14"/>
      <c r="O46" s="14"/>
      <c r="P46" s="14"/>
      <c r="Q46" s="14"/>
      <c r="R46" s="14"/>
      <c r="S46" s="15"/>
      <c r="T46" s="14"/>
      <c r="U46" s="12"/>
      <c r="V46" s="14"/>
      <c r="W46" s="14"/>
      <c r="X46" s="14"/>
      <c r="Y46" s="14"/>
      <c r="Z46" s="12"/>
    </row>
    <row r="47" spans="1:26">
      <c r="A47" s="2"/>
      <c r="N47" s="14"/>
      <c r="O47" s="14"/>
      <c r="P47" s="14"/>
      <c r="Q47" s="14"/>
      <c r="R47" s="14"/>
      <c r="S47" s="15"/>
      <c r="T47" s="14"/>
      <c r="U47" s="12"/>
      <c r="V47" s="14"/>
      <c r="W47" s="14"/>
      <c r="X47" s="14"/>
      <c r="Y47" s="14"/>
      <c r="Z47" s="12"/>
    </row>
    <row r="48" spans="1:26">
      <c r="A48" s="2"/>
      <c r="N48" s="14"/>
      <c r="O48" s="14"/>
      <c r="P48" s="14"/>
      <c r="Q48" s="14"/>
      <c r="R48" s="14"/>
      <c r="S48" s="15"/>
      <c r="T48" s="14"/>
      <c r="U48" s="12"/>
      <c r="V48" s="14"/>
      <c r="W48" s="14"/>
      <c r="X48" s="14"/>
      <c r="Y48" s="14"/>
      <c r="Z48" s="12"/>
    </row>
    <row r="49" spans="1:26">
      <c r="A49" s="20" t="s">
        <v>35</v>
      </c>
      <c r="N49" s="14"/>
      <c r="O49" s="14"/>
      <c r="P49" s="14"/>
      <c r="Q49" s="14"/>
      <c r="R49" s="14"/>
      <c r="S49" s="15"/>
      <c r="T49" s="14"/>
      <c r="U49" s="12"/>
      <c r="V49" s="14"/>
      <c r="W49" s="14"/>
      <c r="X49" s="14"/>
      <c r="Y49" s="14"/>
      <c r="Z49" s="12"/>
    </row>
    <row r="50" spans="1:26">
      <c r="A50" s="75" t="s">
        <v>24</v>
      </c>
      <c r="B50" s="85" t="s">
        <v>36</v>
      </c>
      <c r="C50" s="79" t="s">
        <v>7</v>
      </c>
      <c r="D50" s="79"/>
      <c r="E50" s="79"/>
      <c r="F50" s="79"/>
      <c r="G50" s="79"/>
      <c r="H50" s="75" t="s">
        <v>8</v>
      </c>
      <c r="I50" s="75" t="s">
        <v>17</v>
      </c>
      <c r="J50" s="75"/>
      <c r="K50" s="75" t="s">
        <v>26</v>
      </c>
      <c r="N50" s="21"/>
      <c r="O50" s="21"/>
      <c r="P50" s="21"/>
      <c r="Q50" s="21"/>
      <c r="R50" s="21"/>
      <c r="S50" s="22"/>
      <c r="T50" s="21"/>
      <c r="U50" s="12"/>
      <c r="V50" s="14"/>
      <c r="W50" s="14"/>
      <c r="X50" s="14"/>
      <c r="Y50" s="14"/>
      <c r="Z50" s="12"/>
    </row>
    <row r="51" spans="1:26" ht="30">
      <c r="A51" s="75"/>
      <c r="B51" s="85"/>
      <c r="C51" s="29" t="s">
        <v>10</v>
      </c>
      <c r="D51" s="29" t="s">
        <v>11</v>
      </c>
      <c r="E51" s="29" t="s">
        <v>12</v>
      </c>
      <c r="F51" s="29" t="s">
        <v>13</v>
      </c>
      <c r="G51" s="29" t="s">
        <v>14</v>
      </c>
      <c r="H51" s="75"/>
      <c r="I51" s="28" t="s">
        <v>39</v>
      </c>
      <c r="J51" s="28" t="s">
        <v>40</v>
      </c>
      <c r="K51" s="75"/>
      <c r="M51" s="23"/>
      <c r="U51" s="12"/>
      <c r="V51" s="14"/>
      <c r="W51" s="14"/>
      <c r="X51" s="14"/>
      <c r="Y51" s="14"/>
      <c r="Z51" s="12"/>
    </row>
    <row r="52" spans="1:26">
      <c r="A52" s="24">
        <v>42747</v>
      </c>
      <c r="B52" s="25" t="s">
        <v>37</v>
      </c>
      <c r="C52" s="25">
        <v>6</v>
      </c>
      <c r="D52" s="25">
        <v>6</v>
      </c>
      <c r="E52" s="25">
        <v>6</v>
      </c>
      <c r="F52" s="25">
        <v>6</v>
      </c>
      <c r="G52" s="26">
        <v>0</v>
      </c>
      <c r="H52" s="25">
        <f t="shared" ref="H52:H100" si="10">SUM(C52:G52)</f>
        <v>24</v>
      </c>
      <c r="I52" s="25">
        <f>+H46-H52</f>
        <v>2555</v>
      </c>
      <c r="J52" s="31">
        <f>+I52/24</f>
        <v>106.45833333333333</v>
      </c>
      <c r="K52" s="32" t="s">
        <v>38</v>
      </c>
      <c r="U52" s="12"/>
      <c r="V52" s="14"/>
      <c r="W52" s="14"/>
      <c r="X52" s="14"/>
      <c r="Y52" s="14"/>
      <c r="Z52" s="12"/>
    </row>
    <row r="53" spans="1:26">
      <c r="A53" s="24">
        <v>42752</v>
      </c>
      <c r="B53" s="25" t="s">
        <v>37</v>
      </c>
      <c r="C53" s="25">
        <v>6</v>
      </c>
      <c r="D53" s="25">
        <v>6</v>
      </c>
      <c r="E53" s="25">
        <v>0</v>
      </c>
      <c r="F53" s="25">
        <v>0</v>
      </c>
      <c r="G53" s="26">
        <v>0</v>
      </c>
      <c r="H53" s="25">
        <f t="shared" si="10"/>
        <v>12</v>
      </c>
      <c r="I53" s="25">
        <f t="shared" ref="I53:I100" si="11">+I52-H53</f>
        <v>2543</v>
      </c>
      <c r="J53" s="31">
        <f t="shared" ref="J53:J100" si="12">+I53/24</f>
        <v>105.95833333333333</v>
      </c>
      <c r="K53" s="32" t="s">
        <v>41</v>
      </c>
      <c r="U53" s="12"/>
      <c r="V53" s="14"/>
      <c r="W53" s="14"/>
      <c r="X53" s="14"/>
      <c r="Y53" s="14"/>
      <c r="Z53" s="12"/>
    </row>
    <row r="54" spans="1:26">
      <c r="A54" s="24">
        <v>42766</v>
      </c>
      <c r="B54" s="25" t="s">
        <v>37</v>
      </c>
      <c r="C54" s="25">
        <v>24</v>
      </c>
      <c r="D54" s="25">
        <v>24</v>
      </c>
      <c r="E54" s="25">
        <v>24</v>
      </c>
      <c r="F54" s="25">
        <v>24</v>
      </c>
      <c r="G54" s="25">
        <v>0</v>
      </c>
      <c r="H54" s="25">
        <f t="shared" si="10"/>
        <v>96</v>
      </c>
      <c r="I54" s="25">
        <f t="shared" si="11"/>
        <v>2447</v>
      </c>
      <c r="J54" s="31">
        <f t="shared" si="12"/>
        <v>101.95833333333333</v>
      </c>
      <c r="K54" s="32" t="s">
        <v>49</v>
      </c>
      <c r="U54" s="12"/>
      <c r="V54" s="14"/>
      <c r="W54" s="14"/>
      <c r="X54" s="14"/>
      <c r="Y54" s="14"/>
      <c r="Z54" s="12"/>
    </row>
    <row r="55" spans="1:26">
      <c r="A55" s="24">
        <v>42766</v>
      </c>
      <c r="B55" s="25" t="s">
        <v>37</v>
      </c>
      <c r="C55" s="25">
        <v>0</v>
      </c>
      <c r="D55" s="25">
        <v>0</v>
      </c>
      <c r="E55" s="25">
        <v>0</v>
      </c>
      <c r="F55" s="25">
        <v>24</v>
      </c>
      <c r="G55" s="26">
        <v>0</v>
      </c>
      <c r="H55" s="25">
        <f t="shared" si="10"/>
        <v>24</v>
      </c>
      <c r="I55" s="25">
        <f t="shared" si="11"/>
        <v>2423</v>
      </c>
      <c r="J55" s="31">
        <f t="shared" si="12"/>
        <v>100.95833333333333</v>
      </c>
      <c r="K55" s="32" t="s">
        <v>49</v>
      </c>
      <c r="M55" s="9"/>
      <c r="U55" s="12"/>
      <c r="V55" s="14"/>
      <c r="W55" s="14"/>
      <c r="X55" s="14"/>
      <c r="Y55" s="14"/>
      <c r="Z55" s="12"/>
    </row>
    <row r="56" spans="1:26">
      <c r="A56" s="24"/>
      <c r="B56" s="25"/>
      <c r="C56" s="25"/>
      <c r="D56" s="25"/>
      <c r="E56" s="25"/>
      <c r="F56" s="26"/>
      <c r="G56" s="26"/>
      <c r="H56" s="25">
        <f t="shared" si="10"/>
        <v>0</v>
      </c>
      <c r="I56" s="25">
        <f t="shared" si="11"/>
        <v>2423</v>
      </c>
      <c r="J56" s="31">
        <f t="shared" si="12"/>
        <v>100.95833333333333</v>
      </c>
      <c r="K56" s="27"/>
      <c r="M56" s="11"/>
      <c r="U56" s="12"/>
      <c r="V56" s="14"/>
      <c r="W56" s="14"/>
      <c r="X56" s="14"/>
      <c r="Y56" s="14"/>
      <c r="Z56" s="12"/>
    </row>
    <row r="57" spans="1:26">
      <c r="A57" s="24"/>
      <c r="B57" s="25"/>
      <c r="C57" s="25"/>
      <c r="D57" s="25"/>
      <c r="E57" s="25"/>
      <c r="F57" s="26"/>
      <c r="G57" s="26"/>
      <c r="H57" s="25">
        <f t="shared" si="10"/>
        <v>0</v>
      </c>
      <c r="I57" s="25">
        <f t="shared" si="11"/>
        <v>2423</v>
      </c>
      <c r="J57" s="31">
        <f t="shared" si="12"/>
        <v>100.95833333333333</v>
      </c>
      <c r="K57" s="27"/>
      <c r="M57" s="9"/>
      <c r="U57" s="12"/>
      <c r="V57" s="14"/>
      <c r="W57" s="14"/>
      <c r="X57" s="14"/>
      <c r="Y57" s="14"/>
      <c r="Z57" s="12"/>
    </row>
    <row r="58" spans="1:26">
      <c r="A58" s="24"/>
      <c r="B58" s="25"/>
      <c r="C58" s="25"/>
      <c r="D58" s="25"/>
      <c r="E58" s="25"/>
      <c r="F58" s="26"/>
      <c r="G58" s="26"/>
      <c r="H58" s="25">
        <f t="shared" si="10"/>
        <v>0</v>
      </c>
      <c r="I58" s="25">
        <f t="shared" si="11"/>
        <v>2423</v>
      </c>
      <c r="J58" s="31">
        <f t="shared" si="12"/>
        <v>100.95833333333333</v>
      </c>
      <c r="K58" s="27"/>
    </row>
    <row r="59" spans="1:26">
      <c r="A59" s="24"/>
      <c r="B59" s="25"/>
      <c r="C59" s="25"/>
      <c r="D59" s="25"/>
      <c r="E59" s="25"/>
      <c r="F59" s="25"/>
      <c r="G59" s="26"/>
      <c r="H59" s="25">
        <f t="shared" si="10"/>
        <v>0</v>
      </c>
      <c r="I59" s="25">
        <f t="shared" si="11"/>
        <v>2423</v>
      </c>
      <c r="J59" s="31">
        <f t="shared" si="12"/>
        <v>100.95833333333333</v>
      </c>
      <c r="K59" s="32"/>
    </row>
    <row r="60" spans="1:26">
      <c r="A60" s="24"/>
      <c r="B60" s="25"/>
      <c r="C60" s="25"/>
      <c r="D60" s="25"/>
      <c r="E60" s="25"/>
      <c r="F60" s="25"/>
      <c r="G60" s="26"/>
      <c r="H60" s="25">
        <f t="shared" si="10"/>
        <v>0</v>
      </c>
      <c r="I60" s="25">
        <f t="shared" si="11"/>
        <v>2423</v>
      </c>
      <c r="J60" s="31">
        <f t="shared" si="12"/>
        <v>100.95833333333333</v>
      </c>
      <c r="K60" s="32"/>
    </row>
    <row r="61" spans="1:26">
      <c r="A61" s="24"/>
      <c r="B61" s="25"/>
      <c r="C61" s="25"/>
      <c r="D61" s="25"/>
      <c r="E61" s="25"/>
      <c r="F61" s="26"/>
      <c r="G61" s="26"/>
      <c r="H61" s="25">
        <f t="shared" si="10"/>
        <v>0</v>
      </c>
      <c r="I61" s="25">
        <f t="shared" si="11"/>
        <v>2423</v>
      </c>
      <c r="J61" s="31">
        <f t="shared" si="12"/>
        <v>100.95833333333333</v>
      </c>
      <c r="K61" s="27"/>
      <c r="M61" s="9"/>
    </row>
    <row r="62" spans="1:26">
      <c r="A62" s="24"/>
      <c r="B62" s="25"/>
      <c r="C62" s="25"/>
      <c r="D62" s="25"/>
      <c r="E62" s="25"/>
      <c r="F62" s="26"/>
      <c r="G62" s="25"/>
      <c r="H62" s="25">
        <f t="shared" si="10"/>
        <v>0</v>
      </c>
      <c r="I62" s="25">
        <f t="shared" si="11"/>
        <v>2423</v>
      </c>
      <c r="J62" s="31">
        <f t="shared" si="12"/>
        <v>100.95833333333333</v>
      </c>
      <c r="K62" s="27"/>
    </row>
    <row r="63" spans="1:26">
      <c r="A63" s="24"/>
      <c r="B63" s="25"/>
      <c r="C63" s="25"/>
      <c r="D63" s="25"/>
      <c r="E63" s="25"/>
      <c r="F63" s="26"/>
      <c r="G63" s="26"/>
      <c r="H63" s="25">
        <f t="shared" si="10"/>
        <v>0</v>
      </c>
      <c r="I63" s="25">
        <f t="shared" si="11"/>
        <v>2423</v>
      </c>
      <c r="J63" s="31">
        <f t="shared" si="12"/>
        <v>100.95833333333333</v>
      </c>
      <c r="K63" s="27"/>
    </row>
    <row r="64" spans="1:26">
      <c r="A64" s="24"/>
      <c r="B64" s="25"/>
      <c r="C64" s="25"/>
      <c r="D64" s="25"/>
      <c r="E64" s="25"/>
      <c r="F64" s="26"/>
      <c r="G64" s="25"/>
      <c r="H64" s="25">
        <f t="shared" si="10"/>
        <v>0</v>
      </c>
      <c r="I64" s="25">
        <f t="shared" si="11"/>
        <v>2423</v>
      </c>
      <c r="J64" s="31">
        <f t="shared" si="12"/>
        <v>100.95833333333333</v>
      </c>
      <c r="K64" s="27"/>
    </row>
    <row r="65" spans="1:13">
      <c r="A65" s="24"/>
      <c r="B65" s="25"/>
      <c r="C65" s="25"/>
      <c r="D65" s="25"/>
      <c r="E65" s="25"/>
      <c r="F65" s="25"/>
      <c r="G65" s="25"/>
      <c r="H65" s="25">
        <f t="shared" si="10"/>
        <v>0</v>
      </c>
      <c r="I65" s="25">
        <f t="shared" si="11"/>
        <v>2423</v>
      </c>
      <c r="J65" s="31">
        <f t="shared" si="12"/>
        <v>100.95833333333333</v>
      </c>
      <c r="K65" s="27"/>
    </row>
    <row r="66" spans="1:13">
      <c r="A66" s="24"/>
      <c r="B66" s="25"/>
      <c r="C66" s="25"/>
      <c r="D66" s="25"/>
      <c r="E66" s="25"/>
      <c r="F66" s="26"/>
      <c r="G66" s="26"/>
      <c r="H66" s="25">
        <f t="shared" si="10"/>
        <v>0</v>
      </c>
      <c r="I66" s="25">
        <f t="shared" si="11"/>
        <v>2423</v>
      </c>
      <c r="J66" s="31">
        <f t="shared" si="12"/>
        <v>100.95833333333333</v>
      </c>
      <c r="K66" s="27"/>
      <c r="M66" s="23"/>
    </row>
    <row r="67" spans="1:13">
      <c r="A67" s="24"/>
      <c r="B67" s="25"/>
      <c r="C67" s="25"/>
      <c r="D67" s="25"/>
      <c r="E67" s="25"/>
      <c r="F67" s="26"/>
      <c r="G67" s="26"/>
      <c r="H67" s="25">
        <f t="shared" si="10"/>
        <v>0</v>
      </c>
      <c r="I67" s="25">
        <f t="shared" si="11"/>
        <v>2423</v>
      </c>
      <c r="J67" s="31">
        <f t="shared" si="12"/>
        <v>100.95833333333333</v>
      </c>
      <c r="K67" s="27"/>
      <c r="M67" s="9"/>
    </row>
    <row r="68" spans="1:13">
      <c r="A68" s="24"/>
      <c r="B68" s="25"/>
      <c r="C68" s="25"/>
      <c r="D68" s="25"/>
      <c r="E68" s="25"/>
      <c r="F68" s="26"/>
      <c r="G68" s="25"/>
      <c r="H68" s="25">
        <f t="shared" si="10"/>
        <v>0</v>
      </c>
      <c r="I68" s="25">
        <f t="shared" si="11"/>
        <v>2423</v>
      </c>
      <c r="J68" s="31">
        <f t="shared" si="12"/>
        <v>100.95833333333333</v>
      </c>
      <c r="K68" s="27"/>
      <c r="M68" s="11"/>
    </row>
    <row r="69" spans="1:13">
      <c r="A69" s="24"/>
      <c r="B69" s="25"/>
      <c r="C69" s="25"/>
      <c r="D69" s="25"/>
      <c r="E69" s="25"/>
      <c r="F69" s="26"/>
      <c r="G69" s="26"/>
      <c r="H69" s="25">
        <f t="shared" si="10"/>
        <v>0</v>
      </c>
      <c r="I69" s="25">
        <f t="shared" si="11"/>
        <v>2423</v>
      </c>
      <c r="J69" s="31">
        <f t="shared" si="12"/>
        <v>100.95833333333333</v>
      </c>
      <c r="K69" s="27"/>
      <c r="M69" s="11"/>
    </row>
    <row r="70" spans="1:13">
      <c r="A70" s="24"/>
      <c r="B70" s="25"/>
      <c r="C70" s="25"/>
      <c r="D70" s="25"/>
      <c r="E70" s="25"/>
      <c r="F70" s="26"/>
      <c r="G70" s="26"/>
      <c r="H70" s="25">
        <f t="shared" si="10"/>
        <v>0</v>
      </c>
      <c r="I70" s="25">
        <f t="shared" si="11"/>
        <v>2423</v>
      </c>
      <c r="J70" s="31">
        <f t="shared" si="12"/>
        <v>100.95833333333333</v>
      </c>
      <c r="K70" s="27"/>
    </row>
    <row r="71" spans="1:13">
      <c r="A71" s="24"/>
      <c r="B71" s="25"/>
      <c r="C71" s="25"/>
      <c r="D71" s="25"/>
      <c r="E71" s="25"/>
      <c r="F71" s="26"/>
      <c r="G71" s="26"/>
      <c r="H71" s="25">
        <f t="shared" si="10"/>
        <v>0</v>
      </c>
      <c r="I71" s="25">
        <f t="shared" si="11"/>
        <v>2423</v>
      </c>
      <c r="J71" s="31">
        <f t="shared" si="12"/>
        <v>100.95833333333333</v>
      </c>
      <c r="K71" s="27"/>
      <c r="M71" s="9"/>
    </row>
    <row r="72" spans="1:13">
      <c r="A72" s="24"/>
      <c r="B72" s="25"/>
      <c r="C72" s="25"/>
      <c r="D72" s="25"/>
      <c r="E72" s="25"/>
      <c r="F72" s="26"/>
      <c r="G72" s="26"/>
      <c r="H72" s="25">
        <f t="shared" si="10"/>
        <v>0</v>
      </c>
      <c r="I72" s="25">
        <f t="shared" si="11"/>
        <v>2423</v>
      </c>
      <c r="J72" s="31">
        <f t="shared" si="12"/>
        <v>100.95833333333333</v>
      </c>
      <c r="K72" s="27"/>
      <c r="M72" s="9"/>
    </row>
    <row r="73" spans="1:13">
      <c r="A73" s="24"/>
      <c r="B73" s="25"/>
      <c r="C73" s="25"/>
      <c r="D73" s="25"/>
      <c r="E73" s="25"/>
      <c r="F73" s="25"/>
      <c r="G73" s="25"/>
      <c r="H73" s="25">
        <f t="shared" si="10"/>
        <v>0</v>
      </c>
      <c r="I73" s="25">
        <f t="shared" si="11"/>
        <v>2423</v>
      </c>
      <c r="J73" s="31">
        <f t="shared" si="12"/>
        <v>100.95833333333333</v>
      </c>
      <c r="K73" s="27"/>
    </row>
    <row r="74" spans="1:13">
      <c r="A74" s="33"/>
      <c r="B74" s="25"/>
      <c r="C74" s="25"/>
      <c r="D74" s="25"/>
      <c r="E74" s="25"/>
      <c r="F74" s="26"/>
      <c r="G74" s="26"/>
      <c r="H74" s="25">
        <f t="shared" si="10"/>
        <v>0</v>
      </c>
      <c r="I74" s="25">
        <f t="shared" si="11"/>
        <v>2423</v>
      </c>
      <c r="J74" s="31">
        <f t="shared" si="12"/>
        <v>100.95833333333333</v>
      </c>
      <c r="K74" s="27"/>
    </row>
    <row r="75" spans="1:13">
      <c r="A75" s="24"/>
      <c r="B75" s="25"/>
      <c r="C75" s="25"/>
      <c r="D75" s="25"/>
      <c r="E75" s="25"/>
      <c r="F75" s="27"/>
      <c r="G75" s="27"/>
      <c r="H75" s="25">
        <f t="shared" si="10"/>
        <v>0</v>
      </c>
      <c r="I75" s="25">
        <f t="shared" si="11"/>
        <v>2423</v>
      </c>
      <c r="J75" s="31">
        <f t="shared" si="12"/>
        <v>100.95833333333333</v>
      </c>
      <c r="K75" s="27"/>
    </row>
    <row r="76" spans="1:13">
      <c r="A76" s="24"/>
      <c r="B76" s="25"/>
      <c r="C76" s="25"/>
      <c r="D76" s="25"/>
      <c r="E76" s="34"/>
      <c r="F76" s="27"/>
      <c r="G76" s="27"/>
      <c r="H76" s="25">
        <f t="shared" si="10"/>
        <v>0</v>
      </c>
      <c r="I76" s="25">
        <f t="shared" si="11"/>
        <v>2423</v>
      </c>
      <c r="J76" s="31">
        <f t="shared" si="12"/>
        <v>100.95833333333333</v>
      </c>
      <c r="K76" s="27"/>
      <c r="M76" s="9"/>
    </row>
    <row r="77" spans="1:13">
      <c r="A77" s="33"/>
      <c r="B77" s="25"/>
      <c r="C77" s="25"/>
      <c r="D77" s="25"/>
      <c r="E77" s="25"/>
      <c r="F77" s="26"/>
      <c r="G77" s="26"/>
      <c r="H77" s="25">
        <f t="shared" si="10"/>
        <v>0</v>
      </c>
      <c r="I77" s="25">
        <f t="shared" si="11"/>
        <v>2423</v>
      </c>
      <c r="J77" s="31">
        <f t="shared" si="12"/>
        <v>100.95833333333333</v>
      </c>
      <c r="K77" s="27"/>
    </row>
    <row r="78" spans="1:13">
      <c r="A78" s="33"/>
      <c r="B78" s="25"/>
      <c r="C78" s="25"/>
      <c r="D78" s="25"/>
      <c r="E78" s="25"/>
      <c r="F78" s="26"/>
      <c r="G78" s="26"/>
      <c r="H78" s="25">
        <f t="shared" si="10"/>
        <v>0</v>
      </c>
      <c r="I78" s="25">
        <f t="shared" si="11"/>
        <v>2423</v>
      </c>
      <c r="J78" s="31">
        <f t="shared" si="12"/>
        <v>100.95833333333333</v>
      </c>
      <c r="K78" s="27"/>
    </row>
    <row r="79" spans="1:13">
      <c r="A79" s="24"/>
      <c r="B79" s="25"/>
      <c r="C79" s="25"/>
      <c r="D79" s="25"/>
      <c r="E79" s="34"/>
      <c r="F79" s="27"/>
      <c r="G79" s="27"/>
      <c r="H79" s="25">
        <f t="shared" si="10"/>
        <v>0</v>
      </c>
      <c r="I79" s="25">
        <f t="shared" si="11"/>
        <v>2423</v>
      </c>
      <c r="J79" s="31">
        <f t="shared" si="12"/>
        <v>100.95833333333333</v>
      </c>
      <c r="K79" s="27"/>
    </row>
    <row r="80" spans="1:13">
      <c r="A80" s="33"/>
      <c r="B80" s="25"/>
      <c r="C80" s="25"/>
      <c r="D80" s="25"/>
      <c r="E80" s="34"/>
      <c r="F80" s="27"/>
      <c r="G80" s="27"/>
      <c r="H80" s="25">
        <f t="shared" si="10"/>
        <v>0</v>
      </c>
      <c r="I80" s="25">
        <f t="shared" si="11"/>
        <v>2423</v>
      </c>
      <c r="J80" s="31">
        <f t="shared" si="12"/>
        <v>100.95833333333333</v>
      </c>
      <c r="K80" s="27"/>
    </row>
    <row r="81" spans="1:13">
      <c r="A81" s="24"/>
      <c r="B81" s="25"/>
      <c r="C81" s="25"/>
      <c r="D81" s="25"/>
      <c r="E81" s="25"/>
      <c r="F81" s="26"/>
      <c r="G81" s="26"/>
      <c r="H81" s="25">
        <f t="shared" si="10"/>
        <v>0</v>
      </c>
      <c r="I81" s="25">
        <f t="shared" si="11"/>
        <v>2423</v>
      </c>
      <c r="J81" s="31">
        <f t="shared" si="12"/>
        <v>100.95833333333333</v>
      </c>
      <c r="K81" s="27"/>
    </row>
    <row r="82" spans="1:13">
      <c r="A82" s="24"/>
      <c r="B82" s="25"/>
      <c r="C82" s="25"/>
      <c r="D82" s="25"/>
      <c r="E82" s="34"/>
      <c r="F82" s="27"/>
      <c r="G82" s="27"/>
      <c r="H82" s="25">
        <f t="shared" si="10"/>
        <v>0</v>
      </c>
      <c r="I82" s="25">
        <f t="shared" si="11"/>
        <v>2423</v>
      </c>
      <c r="J82" s="31">
        <f t="shared" si="12"/>
        <v>100.95833333333333</v>
      </c>
      <c r="K82" s="27"/>
      <c r="M82" s="23"/>
    </row>
    <row r="83" spans="1:13">
      <c r="A83" s="24"/>
      <c r="B83" s="25"/>
      <c r="C83" s="25"/>
      <c r="D83" s="25"/>
      <c r="E83" s="34"/>
      <c r="F83" s="27"/>
      <c r="G83" s="27"/>
      <c r="H83" s="25">
        <f t="shared" si="10"/>
        <v>0</v>
      </c>
      <c r="I83" s="25">
        <f t="shared" si="11"/>
        <v>2423</v>
      </c>
      <c r="J83" s="31">
        <f t="shared" si="12"/>
        <v>100.95833333333333</v>
      </c>
      <c r="K83" s="27"/>
    </row>
    <row r="84" spans="1:13">
      <c r="A84" s="24"/>
      <c r="B84" s="25"/>
      <c r="C84" s="25"/>
      <c r="D84" s="25"/>
      <c r="E84" s="34"/>
      <c r="F84" s="27"/>
      <c r="G84" s="27"/>
      <c r="H84" s="25">
        <f t="shared" si="10"/>
        <v>0</v>
      </c>
      <c r="I84" s="25">
        <f t="shared" si="11"/>
        <v>2423</v>
      </c>
      <c r="J84" s="31">
        <f t="shared" si="12"/>
        <v>100.95833333333333</v>
      </c>
      <c r="K84" s="27"/>
      <c r="M84" s="9"/>
    </row>
    <row r="85" spans="1:13">
      <c r="A85" s="24"/>
      <c r="B85" s="25"/>
      <c r="C85" s="25"/>
      <c r="D85" s="25"/>
      <c r="E85" s="25"/>
      <c r="F85" s="27"/>
      <c r="G85" s="27"/>
      <c r="H85" s="25">
        <f t="shared" si="10"/>
        <v>0</v>
      </c>
      <c r="I85" s="25">
        <f t="shared" si="11"/>
        <v>2423</v>
      </c>
      <c r="J85" s="31">
        <f t="shared" si="12"/>
        <v>100.95833333333333</v>
      </c>
      <c r="K85" s="27"/>
      <c r="M85" s="11"/>
    </row>
    <row r="86" spans="1:13">
      <c r="A86" s="33"/>
      <c r="B86" s="25"/>
      <c r="C86" s="25"/>
      <c r="D86" s="25"/>
      <c r="E86" s="25"/>
      <c r="F86" s="27"/>
      <c r="G86" s="27"/>
      <c r="H86" s="25">
        <f t="shared" si="10"/>
        <v>0</v>
      </c>
      <c r="I86" s="25">
        <f t="shared" si="11"/>
        <v>2423</v>
      </c>
      <c r="J86" s="31">
        <f t="shared" si="12"/>
        <v>100.95833333333333</v>
      </c>
      <c r="K86" s="27"/>
      <c r="M86" s="9"/>
    </row>
    <row r="87" spans="1:13">
      <c r="A87" s="24"/>
      <c r="B87" s="25"/>
      <c r="C87" s="25"/>
      <c r="D87" s="25"/>
      <c r="E87" s="25"/>
      <c r="F87" s="27"/>
      <c r="G87" s="27"/>
      <c r="H87" s="25">
        <f t="shared" si="10"/>
        <v>0</v>
      </c>
      <c r="I87" s="25">
        <f t="shared" si="11"/>
        <v>2423</v>
      </c>
      <c r="J87" s="31">
        <f t="shared" si="12"/>
        <v>100.95833333333333</v>
      </c>
      <c r="K87" s="27"/>
    </row>
    <row r="88" spans="1:13">
      <c r="A88" s="24"/>
      <c r="B88" s="35"/>
      <c r="C88" s="25"/>
      <c r="D88" s="25"/>
      <c r="E88" s="25"/>
      <c r="F88" s="27"/>
      <c r="G88" s="27"/>
      <c r="H88" s="25">
        <f t="shared" si="10"/>
        <v>0</v>
      </c>
      <c r="I88" s="25">
        <f t="shared" si="11"/>
        <v>2423</v>
      </c>
      <c r="J88" s="31">
        <f t="shared" si="12"/>
        <v>100.95833333333333</v>
      </c>
      <c r="K88" s="27"/>
    </row>
    <row r="89" spans="1:13">
      <c r="A89" s="24"/>
      <c r="B89" s="25"/>
      <c r="C89" s="25"/>
      <c r="D89" s="25"/>
      <c r="E89" s="25"/>
      <c r="F89" s="27"/>
      <c r="G89" s="27"/>
      <c r="H89" s="25">
        <f t="shared" si="10"/>
        <v>0</v>
      </c>
      <c r="I89" s="25">
        <f t="shared" si="11"/>
        <v>2423</v>
      </c>
      <c r="J89" s="31">
        <f t="shared" si="12"/>
        <v>100.95833333333333</v>
      </c>
      <c r="K89" s="27"/>
    </row>
    <row r="90" spans="1:13">
      <c r="A90" s="33"/>
      <c r="B90" s="35"/>
      <c r="C90" s="25"/>
      <c r="D90" s="25"/>
      <c r="E90" s="25"/>
      <c r="F90" s="27"/>
      <c r="G90" s="27"/>
      <c r="H90" s="25">
        <f t="shared" si="10"/>
        <v>0</v>
      </c>
      <c r="I90" s="25">
        <f t="shared" si="11"/>
        <v>2423</v>
      </c>
      <c r="J90" s="31">
        <f t="shared" si="12"/>
        <v>100.95833333333333</v>
      </c>
      <c r="K90" s="27"/>
      <c r="M90" s="9"/>
    </row>
    <row r="91" spans="1:13">
      <c r="A91" s="24"/>
      <c r="B91" s="35"/>
      <c r="C91" s="25"/>
      <c r="D91" s="25"/>
      <c r="E91" s="25"/>
      <c r="F91" s="27"/>
      <c r="G91" s="27"/>
      <c r="H91" s="25">
        <f t="shared" si="10"/>
        <v>0</v>
      </c>
      <c r="I91" s="25">
        <f t="shared" si="11"/>
        <v>2423</v>
      </c>
      <c r="J91" s="31">
        <f t="shared" si="12"/>
        <v>100.95833333333333</v>
      </c>
      <c r="K91" s="27"/>
    </row>
    <row r="92" spans="1:13">
      <c r="A92" s="24"/>
      <c r="B92" s="25"/>
      <c r="C92" s="25"/>
      <c r="D92" s="25"/>
      <c r="E92" s="34"/>
      <c r="F92" s="27"/>
      <c r="G92" s="27"/>
      <c r="H92" s="25">
        <f t="shared" si="10"/>
        <v>0</v>
      </c>
      <c r="I92" s="25">
        <f t="shared" si="11"/>
        <v>2423</v>
      </c>
      <c r="J92" s="31">
        <f t="shared" si="12"/>
        <v>100.95833333333333</v>
      </c>
      <c r="K92" s="27"/>
    </row>
    <row r="93" spans="1:13">
      <c r="A93" s="25"/>
      <c r="B93" s="25"/>
      <c r="C93" s="25"/>
      <c r="D93" s="25"/>
      <c r="E93" s="34"/>
      <c r="F93" s="27"/>
      <c r="G93" s="27"/>
      <c r="H93" s="25">
        <f t="shared" si="10"/>
        <v>0</v>
      </c>
      <c r="I93" s="25">
        <f t="shared" si="11"/>
        <v>2423</v>
      </c>
      <c r="J93" s="31">
        <f t="shared" si="12"/>
        <v>100.95833333333333</v>
      </c>
      <c r="K93" s="27"/>
    </row>
    <row r="94" spans="1:13">
      <c r="A94" s="25"/>
      <c r="B94" s="25"/>
      <c r="C94" s="25"/>
      <c r="D94" s="25"/>
      <c r="E94" s="34"/>
      <c r="F94" s="27"/>
      <c r="G94" s="27"/>
      <c r="H94" s="25">
        <f t="shared" si="10"/>
        <v>0</v>
      </c>
      <c r="I94" s="25">
        <f t="shared" si="11"/>
        <v>2423</v>
      </c>
      <c r="J94" s="31">
        <f t="shared" si="12"/>
        <v>100.95833333333333</v>
      </c>
      <c r="K94" s="27"/>
    </row>
    <row r="95" spans="1:13">
      <c r="A95" s="25"/>
      <c r="B95" s="25"/>
      <c r="C95" s="25"/>
      <c r="D95" s="25"/>
      <c r="E95" s="34"/>
      <c r="F95" s="27"/>
      <c r="G95" s="27"/>
      <c r="H95" s="25">
        <f t="shared" si="10"/>
        <v>0</v>
      </c>
      <c r="I95" s="25">
        <f t="shared" si="11"/>
        <v>2423</v>
      </c>
      <c r="J95" s="31">
        <f t="shared" si="12"/>
        <v>100.95833333333333</v>
      </c>
      <c r="K95" s="27"/>
    </row>
    <row r="96" spans="1:13">
      <c r="A96" s="25"/>
      <c r="B96" s="25"/>
      <c r="C96" s="25"/>
      <c r="D96" s="25"/>
      <c r="E96" s="34"/>
      <c r="F96" s="27"/>
      <c r="G96" s="27"/>
      <c r="H96" s="25">
        <f t="shared" si="10"/>
        <v>0</v>
      </c>
      <c r="I96" s="25">
        <f t="shared" si="11"/>
        <v>2423</v>
      </c>
      <c r="J96" s="31">
        <f t="shared" si="12"/>
        <v>100.95833333333333</v>
      </c>
      <c r="K96" s="27"/>
    </row>
    <row r="97" spans="1:11">
      <c r="A97" s="25"/>
      <c r="B97" s="25"/>
      <c r="C97" s="25"/>
      <c r="D97" s="25"/>
      <c r="E97" s="34"/>
      <c r="F97" s="27"/>
      <c r="G97" s="27"/>
      <c r="H97" s="25">
        <f t="shared" si="10"/>
        <v>0</v>
      </c>
      <c r="I97" s="25">
        <f t="shared" si="11"/>
        <v>2423</v>
      </c>
      <c r="J97" s="31">
        <f t="shared" si="12"/>
        <v>100.95833333333333</v>
      </c>
      <c r="K97" s="27"/>
    </row>
    <row r="98" spans="1:11">
      <c r="A98" s="25"/>
      <c r="B98" s="25"/>
      <c r="C98" s="25"/>
      <c r="D98" s="25"/>
      <c r="E98" s="34"/>
      <c r="F98" s="27"/>
      <c r="G98" s="27"/>
      <c r="H98" s="25">
        <f t="shared" si="10"/>
        <v>0</v>
      </c>
      <c r="I98" s="25">
        <f t="shared" si="11"/>
        <v>2423</v>
      </c>
      <c r="J98" s="31">
        <f t="shared" si="12"/>
        <v>100.95833333333333</v>
      </c>
      <c r="K98" s="27"/>
    </row>
    <row r="99" spans="1:11">
      <c r="A99" s="25"/>
      <c r="B99" s="25"/>
      <c r="C99" s="25"/>
      <c r="D99" s="25"/>
      <c r="E99" s="34"/>
      <c r="F99" s="27"/>
      <c r="G99" s="27"/>
      <c r="H99" s="25">
        <f t="shared" si="10"/>
        <v>0</v>
      </c>
      <c r="I99" s="25">
        <f t="shared" si="11"/>
        <v>2423</v>
      </c>
      <c r="J99" s="31">
        <f t="shared" si="12"/>
        <v>100.95833333333333</v>
      </c>
      <c r="K99" s="27"/>
    </row>
    <row r="100" spans="1:11">
      <c r="A100" s="25"/>
      <c r="B100" s="25"/>
      <c r="C100" s="25"/>
      <c r="D100" s="25"/>
      <c r="E100" s="34"/>
      <c r="F100" s="27"/>
      <c r="G100" s="27"/>
      <c r="H100" s="25">
        <f t="shared" si="10"/>
        <v>0</v>
      </c>
      <c r="I100" s="25">
        <f t="shared" si="11"/>
        <v>2423</v>
      </c>
      <c r="J100" s="31">
        <f t="shared" si="12"/>
        <v>100.95833333333333</v>
      </c>
      <c r="K100" s="27"/>
    </row>
  </sheetData>
  <mergeCells count="34">
    <mergeCell ref="J42:K42"/>
    <mergeCell ref="J46:K46"/>
    <mergeCell ref="I50:J50"/>
    <mergeCell ref="J37:K37"/>
    <mergeCell ref="J38:K38"/>
    <mergeCell ref="J39:K39"/>
    <mergeCell ref="J40:K40"/>
    <mergeCell ref="J41:K41"/>
    <mergeCell ref="K50:K51"/>
    <mergeCell ref="A46:B46"/>
    <mergeCell ref="A50:A51"/>
    <mergeCell ref="B50:B51"/>
    <mergeCell ref="C50:G50"/>
    <mergeCell ref="H50:H51"/>
    <mergeCell ref="L9:L10"/>
    <mergeCell ref="M9:Q9"/>
    <mergeCell ref="R9:R10"/>
    <mergeCell ref="E23:F23"/>
    <mergeCell ref="G23:H23"/>
    <mergeCell ref="E29:F29"/>
    <mergeCell ref="G29:H29"/>
    <mergeCell ref="J35:K36"/>
    <mergeCell ref="A2:H2"/>
    <mergeCell ref="A3:H3"/>
    <mergeCell ref="G6:H6"/>
    <mergeCell ref="A9:A10"/>
    <mergeCell ref="B9:F9"/>
    <mergeCell ref="G9:G10"/>
    <mergeCell ref="H9:H10"/>
    <mergeCell ref="A35:A36"/>
    <mergeCell ref="B35:B36"/>
    <mergeCell ref="C35:G35"/>
    <mergeCell ref="H35:H36"/>
    <mergeCell ref="I35:I36"/>
  </mergeCells>
  <pageMargins left="0.7" right="0.7" top="0.75" bottom="0.75" header="0.3" footer="0.3"/>
  <pageSetup paperSize="9" scale="52" fitToHeight="0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Z100"/>
  <sheetViews>
    <sheetView showGridLines="0" topLeftCell="A15" zoomScaleSheetLayoutView="100" workbookViewId="0">
      <selection activeCell="K52" sqref="K52"/>
    </sheetView>
  </sheetViews>
  <sheetFormatPr defaultRowHeight="16.5"/>
  <cols>
    <col min="1" max="1" width="13.28515625" style="7" bestFit="1" customWidth="1"/>
    <col min="2" max="2" width="27.5703125" style="7" bestFit="1" customWidth="1"/>
    <col min="3" max="3" width="12.140625" style="7" customWidth="1"/>
    <col min="4" max="4" width="12.42578125" style="7" customWidth="1"/>
    <col min="5" max="5" width="12.7109375" style="6" customWidth="1"/>
    <col min="6" max="6" width="13" style="2" customWidth="1"/>
    <col min="7" max="7" width="12.85546875" style="2" customWidth="1"/>
    <col min="8" max="8" width="12.140625" style="2" customWidth="1"/>
    <col min="9" max="10" width="11.7109375" style="2" customWidth="1"/>
    <col min="11" max="11" width="40.5703125" style="2" bestFit="1" customWidth="1"/>
    <col min="12" max="12" width="12" style="2" customWidth="1"/>
    <col min="13" max="13" width="9" style="2" customWidth="1"/>
    <col min="14" max="15" width="9.140625" style="2"/>
    <col min="16" max="16" width="8.85546875" style="2" customWidth="1"/>
    <col min="17" max="17" width="9.140625" style="2" customWidth="1"/>
    <col min="18" max="19" width="9.140625" style="2"/>
    <col min="20" max="20" width="14.7109375" style="2" customWidth="1"/>
    <col min="21" max="16384" width="9.140625" style="2"/>
  </cols>
  <sheetData>
    <row r="2" spans="1:26" ht="19.5">
      <c r="A2" s="76" t="s">
        <v>0</v>
      </c>
      <c r="B2" s="76"/>
      <c r="C2" s="76"/>
      <c r="D2" s="76"/>
      <c r="E2" s="76"/>
      <c r="F2" s="76"/>
      <c r="G2" s="76"/>
      <c r="H2" s="7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6" ht="19.5">
      <c r="A3" s="77" t="s">
        <v>42</v>
      </c>
      <c r="B3" s="77"/>
      <c r="C3" s="77"/>
      <c r="D3" s="77"/>
      <c r="E3" s="77"/>
      <c r="F3" s="77"/>
      <c r="G3" s="77"/>
      <c r="H3" s="77"/>
      <c r="I3" s="3"/>
      <c r="J3" s="3"/>
      <c r="K3" s="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9.5">
      <c r="A4" s="57"/>
      <c r="B4" s="57"/>
      <c r="C4" s="57"/>
      <c r="D4" s="57"/>
      <c r="E4" s="57"/>
      <c r="F4" s="57"/>
      <c r="G4" s="57"/>
      <c r="H4" s="57"/>
      <c r="I4" s="57"/>
      <c r="J4" s="57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6">
      <c r="A5" s="5" t="s">
        <v>1</v>
      </c>
      <c r="B5" s="6" t="s">
        <v>44</v>
      </c>
      <c r="K5"/>
    </row>
    <row r="6" spans="1:26">
      <c r="A6" s="5" t="s">
        <v>2</v>
      </c>
      <c r="B6" s="6" t="s">
        <v>45</v>
      </c>
      <c r="F6" s="8" t="s">
        <v>3</v>
      </c>
      <c r="G6" s="78">
        <f ca="1">TODAY()</f>
        <v>42774</v>
      </c>
      <c r="H6" s="78"/>
      <c r="K6"/>
    </row>
    <row r="7" spans="1:26">
      <c r="K7"/>
    </row>
    <row r="8" spans="1:26">
      <c r="A8" s="9" t="s">
        <v>4</v>
      </c>
      <c r="B8" s="2"/>
      <c r="C8" s="2"/>
      <c r="D8" s="2"/>
      <c r="E8" s="2"/>
      <c r="K8"/>
      <c r="L8" s="9" t="s">
        <v>5</v>
      </c>
    </row>
    <row r="9" spans="1:26">
      <c r="A9" s="75" t="s">
        <v>6</v>
      </c>
      <c r="B9" s="79" t="s">
        <v>7</v>
      </c>
      <c r="C9" s="79"/>
      <c r="D9" s="79"/>
      <c r="E9" s="79"/>
      <c r="F9" s="79"/>
      <c r="G9" s="75" t="s">
        <v>8</v>
      </c>
      <c r="H9" s="75" t="s">
        <v>9</v>
      </c>
      <c r="K9"/>
      <c r="L9" s="75" t="s">
        <v>6</v>
      </c>
      <c r="M9" s="79" t="s">
        <v>7</v>
      </c>
      <c r="N9" s="79"/>
      <c r="O9" s="79"/>
      <c r="P9" s="79"/>
      <c r="Q9" s="79"/>
      <c r="R9" s="75" t="s">
        <v>9</v>
      </c>
    </row>
    <row r="10" spans="1:26" s="11" customFormat="1" ht="45">
      <c r="A10" s="75"/>
      <c r="B10" s="59" t="s">
        <v>10</v>
      </c>
      <c r="C10" s="59" t="s">
        <v>11</v>
      </c>
      <c r="D10" s="59" t="s">
        <v>12</v>
      </c>
      <c r="E10" s="59" t="s">
        <v>13</v>
      </c>
      <c r="F10" s="59" t="s">
        <v>14</v>
      </c>
      <c r="G10" s="75"/>
      <c r="H10" s="75"/>
      <c r="I10" s="10"/>
      <c r="J10" s="10"/>
      <c r="K10"/>
      <c r="L10" s="75"/>
      <c r="M10" s="59" t="s">
        <v>10</v>
      </c>
      <c r="N10" s="59" t="s">
        <v>11</v>
      </c>
      <c r="O10" s="59" t="s">
        <v>12</v>
      </c>
      <c r="P10" s="59" t="s">
        <v>13</v>
      </c>
      <c r="Q10" s="59" t="s">
        <v>14</v>
      </c>
      <c r="R10" s="75"/>
    </row>
    <row r="11" spans="1:26">
      <c r="A11" s="34" t="s">
        <v>15</v>
      </c>
      <c r="B11" s="25">
        <f>C46</f>
        <v>1227</v>
      </c>
      <c r="C11" s="25">
        <f>D46</f>
        <v>472</v>
      </c>
      <c r="D11" s="25">
        <f>E46</f>
        <v>411</v>
      </c>
      <c r="E11" s="25">
        <f>F46</f>
        <v>313</v>
      </c>
      <c r="F11" s="25">
        <f t="shared" ref="F11" si="0">+SUM(G37:G45)</f>
        <v>0</v>
      </c>
      <c r="G11" s="36">
        <f>SUM(B11:F11)</f>
        <v>2423</v>
      </c>
      <c r="H11" s="37">
        <f>+G11/24</f>
        <v>100.95833333333333</v>
      </c>
      <c r="I11" s="10"/>
      <c r="J11" s="10"/>
      <c r="K11"/>
      <c r="L11" s="34" t="s">
        <v>15</v>
      </c>
      <c r="M11" s="25">
        <f t="shared" ref="M11:P12" si="1">B11/24</f>
        <v>51.125</v>
      </c>
      <c r="N11" s="25">
        <f t="shared" si="1"/>
        <v>19.666666666666668</v>
      </c>
      <c r="O11" s="25">
        <f t="shared" si="1"/>
        <v>17.125</v>
      </c>
      <c r="P11" s="25">
        <f t="shared" si="1"/>
        <v>13.041666666666666</v>
      </c>
      <c r="Q11" s="25">
        <f t="shared" ref="Q11" si="2">+SUM(R37:R45)</f>
        <v>0</v>
      </c>
      <c r="R11" s="37">
        <f>SUM(M11:Q11)</f>
        <v>100.95833333333334</v>
      </c>
    </row>
    <row r="12" spans="1:26">
      <c r="A12" s="34" t="s">
        <v>16</v>
      </c>
      <c r="B12" s="62">
        <f>+SUM(C53:C100)</f>
        <v>6</v>
      </c>
      <c r="C12" s="62">
        <f>+SUM(D53:D100)</f>
        <v>6</v>
      </c>
      <c r="D12" s="62">
        <f>+SUM(E53:E100)</f>
        <v>6</v>
      </c>
      <c r="E12" s="62">
        <f>+SUM(F53:F100)</f>
        <v>6</v>
      </c>
      <c r="F12" s="62">
        <f t="shared" ref="F12" si="3">+SUM(G52:G100)</f>
        <v>0</v>
      </c>
      <c r="G12" s="36">
        <f>SUM(B12:F12)</f>
        <v>24</v>
      </c>
      <c r="H12" s="37">
        <f>+G12/24</f>
        <v>1</v>
      </c>
      <c r="I12" s="10"/>
      <c r="J12" s="10"/>
      <c r="K12"/>
      <c r="L12" s="34" t="s">
        <v>16</v>
      </c>
      <c r="M12" s="62">
        <f t="shared" si="1"/>
        <v>0.25</v>
      </c>
      <c r="N12" s="62">
        <f t="shared" si="1"/>
        <v>0.25</v>
      </c>
      <c r="O12" s="62">
        <f t="shared" si="1"/>
        <v>0.25</v>
      </c>
      <c r="P12" s="62">
        <f t="shared" si="1"/>
        <v>0.25</v>
      </c>
      <c r="Q12" s="62">
        <f t="shared" ref="Q12" si="4">+SUM(R52:R100)</f>
        <v>0</v>
      </c>
      <c r="R12" s="37">
        <f>SUM(M12:Q12)</f>
        <v>1</v>
      </c>
    </row>
    <row r="13" spans="1:26">
      <c r="A13" s="63" t="s">
        <v>17</v>
      </c>
      <c r="B13" s="58">
        <f>+B11-B12</f>
        <v>1221</v>
      </c>
      <c r="C13" s="58">
        <f t="shared" ref="C13:F13" si="5">+C11-C12</f>
        <v>466</v>
      </c>
      <c r="D13" s="58">
        <f t="shared" si="5"/>
        <v>405</v>
      </c>
      <c r="E13" s="58">
        <f t="shared" si="5"/>
        <v>307</v>
      </c>
      <c r="F13" s="39">
        <f t="shared" si="5"/>
        <v>0</v>
      </c>
      <c r="G13" s="64">
        <f>+G11-G12</f>
        <v>2399</v>
      </c>
      <c r="H13" s="61">
        <f>+G13/24</f>
        <v>99.958333333333329</v>
      </c>
      <c r="I13" s="10"/>
      <c r="J13" s="10"/>
      <c r="K13"/>
      <c r="L13" s="41" t="s">
        <v>17</v>
      </c>
      <c r="M13" s="42">
        <f>+M11-M12</f>
        <v>50.875</v>
      </c>
      <c r="N13" s="42">
        <f>+N11-N12</f>
        <v>19.416666666666668</v>
      </c>
      <c r="O13" s="42">
        <f>+O11-O12</f>
        <v>16.875</v>
      </c>
      <c r="P13" s="42">
        <f>+P11-P12</f>
        <v>12.791666666666666</v>
      </c>
      <c r="Q13" s="43">
        <f t="shared" ref="Q13" si="6">+Q11-Q12</f>
        <v>0</v>
      </c>
      <c r="R13" s="37">
        <f>SUM(M13:Q13)</f>
        <v>99.958333333333343</v>
      </c>
      <c r="U13" s="12"/>
      <c r="V13" s="12"/>
      <c r="W13" s="12"/>
      <c r="X13" s="12"/>
    </row>
    <row r="14" spans="1:26">
      <c r="A14" s="7" t="s">
        <v>43</v>
      </c>
      <c r="B14" s="65">
        <f>+B13/24</f>
        <v>50.875</v>
      </c>
      <c r="C14" s="65">
        <f>+C13/24</f>
        <v>19.416666666666668</v>
      </c>
      <c r="D14" s="65">
        <f>+D13/24</f>
        <v>16.875</v>
      </c>
      <c r="E14" s="65">
        <f>+E13/24</f>
        <v>12.791666666666666</v>
      </c>
      <c r="F14" s="65">
        <f>+F13/24</f>
        <v>0</v>
      </c>
      <c r="I14" s="10"/>
      <c r="J14" s="10"/>
      <c r="K14"/>
      <c r="O14" s="14"/>
      <c r="P14" s="14"/>
      <c r="Q14" s="14"/>
      <c r="R14" s="14"/>
      <c r="S14" s="12"/>
    </row>
    <row r="15" spans="1:26">
      <c r="B15" s="13"/>
      <c r="C15" s="13"/>
      <c r="D15" s="13"/>
      <c r="E15" s="13"/>
      <c r="F15" s="13"/>
      <c r="I15" s="10"/>
      <c r="J15" s="10"/>
      <c r="K15"/>
      <c r="V15" s="14"/>
      <c r="W15" s="14"/>
      <c r="X15" s="14"/>
      <c r="Y15" s="14"/>
      <c r="Z15" s="12"/>
    </row>
    <row r="16" spans="1:26">
      <c r="A16" s="9" t="s">
        <v>18</v>
      </c>
      <c r="I16" s="10"/>
      <c r="J16" s="10"/>
      <c r="K16" s="10"/>
      <c r="N16" s="14"/>
      <c r="O16" s="14"/>
      <c r="P16" s="14"/>
      <c r="Q16" s="14"/>
      <c r="R16" s="14"/>
      <c r="S16" s="15"/>
      <c r="T16" s="14"/>
      <c r="U16" s="12"/>
      <c r="V16" s="14"/>
      <c r="W16" s="14"/>
      <c r="X16" s="14"/>
      <c r="Y16" s="14"/>
      <c r="Z16" s="12"/>
    </row>
    <row r="17" spans="1:26">
      <c r="A17" s="2" t="s">
        <v>19</v>
      </c>
      <c r="I17" s="10"/>
      <c r="J17" s="10"/>
      <c r="K17" s="10"/>
      <c r="N17" s="14"/>
      <c r="O17" s="14"/>
      <c r="P17" s="14"/>
      <c r="Q17" s="14"/>
      <c r="R17" s="14"/>
      <c r="S17" s="15"/>
      <c r="T17" s="14"/>
      <c r="U17" s="12"/>
      <c r="V17" s="14"/>
      <c r="W17" s="14"/>
      <c r="X17" s="14"/>
      <c r="Y17" s="14"/>
      <c r="Z17" s="12"/>
    </row>
    <row r="18" spans="1:26">
      <c r="A18" s="2" t="s">
        <v>20</v>
      </c>
      <c r="I18" s="10"/>
      <c r="J18" s="10"/>
      <c r="K18" s="10"/>
      <c r="N18" s="14"/>
      <c r="O18" s="14"/>
      <c r="P18" s="14"/>
      <c r="Q18" s="14"/>
      <c r="R18" s="14"/>
      <c r="S18" s="15"/>
      <c r="T18" s="14"/>
      <c r="U18" s="12"/>
      <c r="V18" s="14"/>
      <c r="W18" s="14"/>
      <c r="X18" s="14"/>
      <c r="Y18" s="14"/>
      <c r="Z18" s="12"/>
    </row>
    <row r="19" spans="1:26">
      <c r="A19" s="2"/>
      <c r="I19" s="10"/>
      <c r="J19" s="10"/>
      <c r="K19" s="10"/>
      <c r="N19" s="14"/>
      <c r="O19" s="14"/>
      <c r="P19" s="14"/>
      <c r="Q19" s="14"/>
      <c r="R19" s="14"/>
      <c r="S19" s="15"/>
      <c r="T19" s="14"/>
      <c r="U19" s="12"/>
      <c r="V19" s="14"/>
      <c r="W19" s="14"/>
      <c r="X19" s="14"/>
      <c r="Y19" s="14"/>
      <c r="Z19" s="12"/>
    </row>
    <row r="20" spans="1:26">
      <c r="A20" s="2"/>
      <c r="I20" s="10"/>
      <c r="J20" s="10"/>
      <c r="K20" s="10"/>
      <c r="N20" s="14"/>
      <c r="O20" s="14"/>
      <c r="P20" s="16"/>
      <c r="Q20" s="14"/>
      <c r="R20" s="14"/>
      <c r="S20" s="15"/>
      <c r="T20" s="14"/>
      <c r="U20" s="12"/>
      <c r="V20" s="14"/>
      <c r="W20" s="14"/>
      <c r="X20" s="14"/>
      <c r="Y20" s="14"/>
      <c r="Z20" s="12"/>
    </row>
    <row r="21" spans="1:26">
      <c r="A21" s="2"/>
      <c r="I21" s="10"/>
      <c r="J21" s="10"/>
      <c r="K21" s="10"/>
      <c r="N21" s="14"/>
      <c r="O21" s="14"/>
      <c r="P21" s="14"/>
      <c r="Q21" s="14"/>
      <c r="R21" s="14"/>
      <c r="S21" s="15"/>
      <c r="T21" s="14"/>
      <c r="U21" s="12"/>
      <c r="V21" s="14"/>
      <c r="W21" s="14"/>
      <c r="X21" s="14"/>
      <c r="Y21" s="14"/>
      <c r="Z21" s="12"/>
    </row>
    <row r="22" spans="1:26">
      <c r="A22" s="2"/>
      <c r="G22" s="12"/>
      <c r="I22" s="10"/>
      <c r="J22" s="10"/>
      <c r="K22" s="10"/>
      <c r="N22" s="14"/>
      <c r="O22" s="14"/>
      <c r="P22" s="14"/>
      <c r="Q22" s="14"/>
      <c r="R22" s="14"/>
      <c r="S22" s="15"/>
      <c r="T22" s="14"/>
      <c r="U22" s="12"/>
      <c r="V22" s="14"/>
      <c r="W22" s="14"/>
      <c r="X22" s="14"/>
      <c r="Y22" s="14"/>
      <c r="Z22" s="12"/>
    </row>
    <row r="23" spans="1:26">
      <c r="A23" s="2"/>
      <c r="C23" s="2"/>
      <c r="D23" s="2"/>
      <c r="E23" s="80" t="s">
        <v>21</v>
      </c>
      <c r="F23" s="81"/>
      <c r="G23" s="82" t="s">
        <v>22</v>
      </c>
      <c r="H23" s="83"/>
      <c r="I23" s="10"/>
      <c r="J23" s="10"/>
      <c r="K23" s="10"/>
      <c r="N23" s="14"/>
      <c r="O23" s="14"/>
      <c r="P23" s="14"/>
      <c r="Q23" s="14"/>
      <c r="R23" s="14"/>
      <c r="S23" s="15"/>
      <c r="T23" s="14"/>
      <c r="U23" s="12"/>
      <c r="V23" s="14"/>
      <c r="W23" s="14"/>
      <c r="X23" s="14"/>
      <c r="Y23" s="14"/>
      <c r="Z23" s="12"/>
    </row>
    <row r="24" spans="1:26">
      <c r="A24" s="2"/>
      <c r="D24" s="15"/>
      <c r="E24" s="53"/>
      <c r="F24" s="49"/>
      <c r="G24" s="48"/>
      <c r="H24" s="49"/>
      <c r="I24" s="10"/>
      <c r="J24" s="10"/>
      <c r="K24" s="10"/>
      <c r="N24" s="14"/>
      <c r="O24" s="14"/>
      <c r="P24" s="14"/>
      <c r="Q24" s="14"/>
      <c r="R24" s="14"/>
      <c r="S24" s="15"/>
      <c r="T24" s="14"/>
      <c r="U24" s="12"/>
      <c r="V24" s="14"/>
      <c r="W24" s="14"/>
      <c r="X24" s="14"/>
      <c r="Y24" s="14"/>
      <c r="Z24" s="12"/>
    </row>
    <row r="25" spans="1:26">
      <c r="A25" s="2"/>
      <c r="D25" s="15"/>
      <c r="E25" s="46"/>
      <c r="F25" s="47"/>
      <c r="G25" s="50"/>
      <c r="H25" s="47"/>
      <c r="N25" s="14"/>
      <c r="O25" s="14"/>
      <c r="P25" s="14"/>
      <c r="Q25" s="14"/>
      <c r="R25" s="14"/>
      <c r="S25" s="15"/>
      <c r="T25" s="14"/>
      <c r="U25" s="12"/>
      <c r="V25" s="14"/>
      <c r="W25" s="14"/>
      <c r="X25" s="14"/>
      <c r="Y25" s="14"/>
      <c r="Z25" s="12"/>
    </row>
    <row r="26" spans="1:26">
      <c r="A26" s="2"/>
      <c r="D26" s="15"/>
      <c r="E26" s="46"/>
      <c r="F26" s="47"/>
      <c r="G26" s="50"/>
      <c r="H26" s="47"/>
      <c r="N26" s="14"/>
      <c r="O26" s="14"/>
      <c r="P26" s="14"/>
      <c r="Q26" s="14"/>
      <c r="R26" s="14"/>
      <c r="S26" s="15"/>
      <c r="T26" s="14"/>
      <c r="U26" s="12"/>
      <c r="V26" s="14"/>
      <c r="W26" s="14"/>
      <c r="X26" s="14"/>
      <c r="Y26" s="14"/>
      <c r="Z26" s="12"/>
    </row>
    <row r="27" spans="1:26">
      <c r="A27" s="2"/>
      <c r="D27" s="15"/>
      <c r="E27" s="46"/>
      <c r="F27" s="47"/>
      <c r="G27" s="50"/>
      <c r="H27" s="47"/>
      <c r="N27" s="14"/>
      <c r="O27" s="14"/>
      <c r="P27" s="14"/>
      <c r="Q27" s="14"/>
      <c r="R27" s="14"/>
      <c r="S27" s="15"/>
      <c r="T27" s="14"/>
      <c r="U27" s="12"/>
      <c r="V27" s="14"/>
      <c r="W27" s="14"/>
      <c r="X27" s="14"/>
      <c r="Y27" s="14"/>
      <c r="Z27" s="12"/>
    </row>
    <row r="28" spans="1:26">
      <c r="A28" s="2"/>
      <c r="D28" s="15"/>
      <c r="E28" s="54"/>
      <c r="F28" s="52"/>
      <c r="G28" s="51"/>
      <c r="H28" s="52"/>
      <c r="N28" s="14"/>
      <c r="O28" s="14"/>
      <c r="P28" s="14"/>
      <c r="Q28" s="14"/>
      <c r="R28" s="14"/>
      <c r="S28" s="15"/>
      <c r="T28" s="14"/>
      <c r="U28" s="12"/>
      <c r="V28" s="14"/>
      <c r="W28" s="14"/>
      <c r="X28" s="14"/>
      <c r="Y28" s="14"/>
      <c r="Z28" s="12"/>
    </row>
    <row r="29" spans="1:26" ht="33" customHeight="1">
      <c r="A29" s="2"/>
      <c r="E29" s="73" t="s">
        <v>46</v>
      </c>
      <c r="F29" s="74"/>
      <c r="G29" s="73"/>
      <c r="H29" s="74"/>
      <c r="N29" s="14"/>
      <c r="O29" s="14"/>
      <c r="P29" s="14"/>
      <c r="Q29" s="14"/>
      <c r="R29" s="14"/>
      <c r="S29" s="15"/>
      <c r="T29" s="14"/>
      <c r="U29" s="12"/>
      <c r="V29" s="14"/>
      <c r="W29" s="14"/>
      <c r="X29" s="14"/>
      <c r="Y29" s="14"/>
      <c r="Z29" s="12"/>
    </row>
    <row r="30" spans="1:26">
      <c r="A30" s="2"/>
      <c r="G30" s="12"/>
      <c r="N30" s="14"/>
      <c r="O30" s="14"/>
      <c r="P30" s="14"/>
      <c r="Q30" s="14"/>
      <c r="R30" s="14"/>
      <c r="S30" s="15"/>
      <c r="T30" s="14"/>
      <c r="U30" s="12"/>
      <c r="V30" s="14"/>
      <c r="W30" s="14"/>
      <c r="X30" s="14"/>
      <c r="Y30" s="14"/>
      <c r="Z30" s="12"/>
    </row>
    <row r="31" spans="1:26">
      <c r="A31" s="2"/>
      <c r="C31" s="17"/>
      <c r="D31" s="17"/>
      <c r="E31" s="17"/>
      <c r="F31" s="17"/>
      <c r="N31" s="14"/>
      <c r="O31" s="14"/>
      <c r="P31" s="14"/>
      <c r="Q31" s="14"/>
      <c r="R31" s="14"/>
      <c r="S31" s="15"/>
      <c r="T31" s="14"/>
      <c r="U31" s="12"/>
      <c r="V31" s="14"/>
      <c r="W31" s="14"/>
      <c r="X31" s="14"/>
      <c r="Y31" s="14"/>
      <c r="Z31" s="12"/>
    </row>
    <row r="32" spans="1:26">
      <c r="A32" s="2"/>
      <c r="E32" s="7"/>
      <c r="F32" s="7"/>
      <c r="N32" s="14"/>
      <c r="O32" s="14"/>
      <c r="P32" s="14"/>
      <c r="Q32" s="14"/>
      <c r="R32" s="14"/>
      <c r="S32" s="15"/>
      <c r="T32" s="14"/>
      <c r="U32" s="12"/>
      <c r="V32" s="14"/>
      <c r="W32" s="14"/>
      <c r="X32" s="14"/>
      <c r="Y32" s="14"/>
      <c r="Z32" s="12"/>
    </row>
    <row r="33" spans="1:26">
      <c r="A33" s="2"/>
      <c r="E33" s="7"/>
      <c r="F33" s="18"/>
      <c r="N33" s="14"/>
      <c r="O33" s="14"/>
      <c r="P33" s="14"/>
      <c r="Q33" s="14"/>
      <c r="R33" s="14"/>
      <c r="S33" s="15"/>
      <c r="T33" s="14"/>
      <c r="U33" s="12"/>
      <c r="V33" s="14"/>
      <c r="W33" s="14"/>
      <c r="X33" s="14"/>
      <c r="Y33" s="14"/>
      <c r="Z33" s="12"/>
    </row>
    <row r="34" spans="1:26">
      <c r="A34" s="9" t="s">
        <v>23</v>
      </c>
      <c r="B34" s="19"/>
      <c r="C34" s="2"/>
      <c r="D34" s="2"/>
      <c r="E34" s="2"/>
      <c r="N34" s="14"/>
      <c r="O34" s="14"/>
      <c r="P34" s="14"/>
      <c r="Q34" s="14"/>
      <c r="R34" s="14"/>
      <c r="S34" s="15"/>
      <c r="T34" s="14"/>
      <c r="U34" s="12"/>
      <c r="V34" s="14"/>
      <c r="W34" s="14"/>
      <c r="X34" s="14"/>
      <c r="Y34" s="14"/>
      <c r="Z34" s="12"/>
    </row>
    <row r="35" spans="1:26">
      <c r="A35" s="75" t="s">
        <v>24</v>
      </c>
      <c r="B35" s="75" t="s">
        <v>25</v>
      </c>
      <c r="C35" s="79" t="s">
        <v>7</v>
      </c>
      <c r="D35" s="79"/>
      <c r="E35" s="79"/>
      <c r="F35" s="79"/>
      <c r="G35" s="79"/>
      <c r="H35" s="75" t="s">
        <v>8</v>
      </c>
      <c r="I35" s="75" t="s">
        <v>9</v>
      </c>
      <c r="J35" s="75" t="s">
        <v>26</v>
      </c>
      <c r="K35" s="75"/>
      <c r="N35" s="14"/>
      <c r="O35" s="14"/>
      <c r="P35" s="14"/>
      <c r="Q35" s="14"/>
      <c r="R35" s="14"/>
      <c r="S35" s="15"/>
      <c r="T35" s="14"/>
      <c r="U35" s="12"/>
      <c r="V35" s="14"/>
      <c r="W35" s="14"/>
      <c r="X35" s="14"/>
      <c r="Y35" s="14"/>
      <c r="Z35" s="12"/>
    </row>
    <row r="36" spans="1:26" ht="30">
      <c r="A36" s="75"/>
      <c r="B36" s="75"/>
      <c r="C36" s="59" t="s">
        <v>10</v>
      </c>
      <c r="D36" s="59" t="s">
        <v>11</v>
      </c>
      <c r="E36" s="59" t="s">
        <v>12</v>
      </c>
      <c r="F36" s="59" t="s">
        <v>13</v>
      </c>
      <c r="G36" s="59" t="s">
        <v>14</v>
      </c>
      <c r="H36" s="75"/>
      <c r="I36" s="75"/>
      <c r="J36" s="75"/>
      <c r="K36" s="75"/>
      <c r="N36" s="14"/>
      <c r="O36" s="14"/>
      <c r="P36" s="14"/>
      <c r="Q36" s="14"/>
      <c r="R36" s="14"/>
      <c r="S36" s="15"/>
      <c r="T36" s="14"/>
      <c r="U36" s="12"/>
      <c r="V36" s="14"/>
      <c r="W36" s="14"/>
      <c r="X36" s="14"/>
      <c r="Y36" s="14"/>
      <c r="Z36" s="12"/>
    </row>
    <row r="37" spans="1:26">
      <c r="A37" s="24">
        <v>42766</v>
      </c>
      <c r="B37" s="25" t="s">
        <v>27</v>
      </c>
      <c r="C37" s="25">
        <f>+Januari!B13</f>
        <v>1227</v>
      </c>
      <c r="D37" s="25">
        <f>+Januari!C13</f>
        <v>472</v>
      </c>
      <c r="E37" s="25">
        <f>+Januari!D13</f>
        <v>411</v>
      </c>
      <c r="F37" s="25">
        <f>+Januari!E13</f>
        <v>313</v>
      </c>
      <c r="G37" s="25">
        <v>0</v>
      </c>
      <c r="H37" s="25">
        <f>+SUM(C37:G37)</f>
        <v>2423</v>
      </c>
      <c r="I37" s="60">
        <f>+H37/24</f>
        <v>100.95833333333333</v>
      </c>
      <c r="J37" s="88" t="s">
        <v>48</v>
      </c>
      <c r="K37" s="88"/>
      <c r="N37" s="14"/>
      <c r="O37" s="14"/>
      <c r="P37" s="14"/>
      <c r="Q37" s="14"/>
      <c r="R37" s="14"/>
      <c r="S37" s="15"/>
      <c r="T37" s="14"/>
      <c r="U37" s="12"/>
      <c r="V37" s="14"/>
      <c r="W37" s="14"/>
      <c r="X37" s="14"/>
      <c r="Y37" s="14"/>
      <c r="Z37" s="12"/>
    </row>
    <row r="38" spans="1:26">
      <c r="A38" s="24"/>
      <c r="B38" s="25"/>
      <c r="C38" s="25"/>
      <c r="D38" s="25"/>
      <c r="E38" s="25"/>
      <c r="F38" s="25"/>
      <c r="G38" s="25">
        <v>0</v>
      </c>
      <c r="H38" s="25">
        <f t="shared" ref="H38:H45" si="7">+SUM(C38:G38)</f>
        <v>0</v>
      </c>
      <c r="I38" s="60">
        <f>+H38/24</f>
        <v>0</v>
      </c>
      <c r="J38" s="89"/>
      <c r="K38" s="89"/>
      <c r="N38" s="14"/>
      <c r="O38" s="14"/>
      <c r="P38" s="14"/>
      <c r="Q38" s="14"/>
      <c r="R38" s="14"/>
      <c r="S38" s="15"/>
      <c r="T38" s="14"/>
      <c r="U38" s="12"/>
      <c r="V38" s="14"/>
      <c r="W38" s="14"/>
      <c r="X38" s="14"/>
      <c r="Y38" s="14"/>
      <c r="Z38" s="12"/>
    </row>
    <row r="39" spans="1:26">
      <c r="A39" s="24"/>
      <c r="B39" s="25"/>
      <c r="C39" s="25"/>
      <c r="D39" s="25"/>
      <c r="E39" s="25"/>
      <c r="F39" s="25"/>
      <c r="G39" s="62">
        <v>0</v>
      </c>
      <c r="H39" s="25">
        <f t="shared" si="7"/>
        <v>0</v>
      </c>
      <c r="I39" s="37">
        <f t="shared" ref="I39:I45" si="8">+H39/24</f>
        <v>0</v>
      </c>
      <c r="J39" s="90"/>
      <c r="K39" s="90"/>
      <c r="N39" s="14"/>
      <c r="O39" s="14"/>
      <c r="P39" s="14"/>
      <c r="Q39" s="14"/>
      <c r="R39" s="14"/>
      <c r="S39" s="15"/>
      <c r="T39" s="14"/>
      <c r="U39" s="12"/>
      <c r="V39" s="14"/>
      <c r="W39" s="14"/>
      <c r="X39" s="14"/>
      <c r="Y39" s="14"/>
      <c r="Z39" s="12"/>
    </row>
    <row r="40" spans="1:26">
      <c r="A40" s="24"/>
      <c r="B40" s="25"/>
      <c r="C40" s="25"/>
      <c r="D40" s="25"/>
      <c r="E40" s="25"/>
      <c r="F40" s="62"/>
      <c r="G40" s="62">
        <v>0</v>
      </c>
      <c r="H40" s="25">
        <f t="shared" si="7"/>
        <v>0</v>
      </c>
      <c r="I40" s="37">
        <f t="shared" si="8"/>
        <v>0</v>
      </c>
      <c r="J40" s="90"/>
      <c r="K40" s="90"/>
      <c r="N40" s="14"/>
      <c r="O40" s="14"/>
      <c r="P40" s="14"/>
      <c r="Q40" s="14"/>
      <c r="R40" s="14"/>
      <c r="S40" s="15"/>
      <c r="T40" s="14"/>
      <c r="U40" s="12"/>
      <c r="V40" s="14"/>
      <c r="W40" s="14"/>
      <c r="X40" s="14"/>
      <c r="Y40" s="14"/>
      <c r="Z40" s="12"/>
    </row>
    <row r="41" spans="1:26">
      <c r="A41" s="24"/>
      <c r="B41" s="25"/>
      <c r="C41" s="25"/>
      <c r="D41" s="25"/>
      <c r="E41" s="25"/>
      <c r="F41" s="25"/>
      <c r="G41" s="25"/>
      <c r="H41" s="25">
        <f t="shared" si="7"/>
        <v>0</v>
      </c>
      <c r="I41" s="60">
        <f t="shared" si="8"/>
        <v>0</v>
      </c>
      <c r="J41" s="86"/>
      <c r="K41" s="86"/>
      <c r="N41" s="14"/>
      <c r="O41" s="14"/>
      <c r="P41" s="14"/>
      <c r="Q41" s="14"/>
      <c r="R41" s="14"/>
      <c r="S41" s="15"/>
      <c r="T41" s="14"/>
      <c r="U41" s="12"/>
      <c r="V41" s="14"/>
      <c r="W41" s="14"/>
      <c r="X41" s="14"/>
      <c r="Y41" s="14"/>
      <c r="Z41" s="12"/>
    </row>
    <row r="42" spans="1:26">
      <c r="A42" s="24"/>
      <c r="B42" s="25"/>
      <c r="C42" s="25"/>
      <c r="D42" s="25"/>
      <c r="E42" s="25"/>
      <c r="F42" s="44"/>
      <c r="G42" s="25"/>
      <c r="H42" s="25">
        <f t="shared" si="7"/>
        <v>0</v>
      </c>
      <c r="I42" s="60">
        <f t="shared" si="8"/>
        <v>0</v>
      </c>
      <c r="J42" s="86"/>
      <c r="K42" s="86"/>
      <c r="N42" s="14"/>
      <c r="O42" s="14"/>
      <c r="P42" s="14"/>
      <c r="Q42" s="14"/>
      <c r="R42" s="14"/>
      <c r="S42" s="15"/>
      <c r="T42" s="14"/>
      <c r="U42" s="12"/>
      <c r="V42" s="14"/>
      <c r="W42" s="14"/>
      <c r="X42" s="14"/>
      <c r="Y42" s="14"/>
      <c r="Z42" s="12"/>
    </row>
    <row r="43" spans="1:26" hidden="1">
      <c r="A43" s="27"/>
      <c r="B43" s="27"/>
      <c r="C43" s="27"/>
      <c r="D43" s="27"/>
      <c r="E43" s="27"/>
      <c r="F43" s="27"/>
      <c r="G43" s="45"/>
      <c r="H43" s="25">
        <f t="shared" si="7"/>
        <v>0</v>
      </c>
      <c r="I43" s="37">
        <f t="shared" si="8"/>
        <v>0</v>
      </c>
      <c r="J43" s="37"/>
      <c r="K43" s="27"/>
      <c r="N43" s="14"/>
      <c r="O43" s="14"/>
      <c r="P43" s="14"/>
      <c r="Q43" s="14"/>
      <c r="R43" s="14"/>
      <c r="S43" s="15"/>
      <c r="T43" s="14"/>
      <c r="U43" s="12"/>
      <c r="V43" s="14"/>
      <c r="W43" s="14"/>
      <c r="X43" s="14"/>
      <c r="Y43" s="14"/>
      <c r="Z43" s="12"/>
    </row>
    <row r="44" spans="1:26" hidden="1">
      <c r="A44" s="27"/>
      <c r="B44" s="27"/>
      <c r="C44" s="27"/>
      <c r="D44" s="27"/>
      <c r="E44" s="27"/>
      <c r="F44" s="27"/>
      <c r="G44" s="45"/>
      <c r="H44" s="25">
        <f t="shared" si="7"/>
        <v>0</v>
      </c>
      <c r="I44" s="37">
        <f t="shared" si="8"/>
        <v>0</v>
      </c>
      <c r="J44" s="37"/>
      <c r="K44" s="27"/>
      <c r="N44" s="14"/>
      <c r="O44" s="14"/>
      <c r="P44" s="14"/>
      <c r="Q44" s="14"/>
      <c r="R44" s="14"/>
      <c r="S44" s="15"/>
      <c r="T44" s="14"/>
      <c r="U44" s="12"/>
      <c r="V44" s="14"/>
      <c r="W44" s="14"/>
      <c r="X44" s="14"/>
      <c r="Y44" s="14"/>
      <c r="Z44" s="12"/>
    </row>
    <row r="45" spans="1:26" hidden="1">
      <c r="A45" s="45"/>
      <c r="B45" s="45"/>
      <c r="C45" s="45"/>
      <c r="D45" s="45"/>
      <c r="E45" s="45"/>
      <c r="F45" s="45"/>
      <c r="G45" s="45"/>
      <c r="H45" s="25">
        <f t="shared" si="7"/>
        <v>0</v>
      </c>
      <c r="I45" s="37">
        <f t="shared" si="8"/>
        <v>0</v>
      </c>
      <c r="J45" s="37"/>
      <c r="K45" s="27"/>
      <c r="N45" s="14"/>
      <c r="O45" s="14"/>
      <c r="P45" s="14"/>
      <c r="Q45" s="14"/>
      <c r="R45" s="14"/>
      <c r="S45" s="15"/>
      <c r="T45" s="14"/>
      <c r="U45" s="12"/>
      <c r="V45" s="14"/>
      <c r="W45" s="14"/>
      <c r="X45" s="14"/>
      <c r="Y45" s="14"/>
      <c r="Z45" s="12"/>
    </row>
    <row r="46" spans="1:26">
      <c r="A46" s="84" t="s">
        <v>34</v>
      </c>
      <c r="B46" s="84"/>
      <c r="C46" s="58">
        <f>SUM(C37:C45)</f>
        <v>1227</v>
      </c>
      <c r="D46" s="58">
        <f>SUM(D37:D45)</f>
        <v>472</v>
      </c>
      <c r="E46" s="58">
        <f>SUM(E37:E45)</f>
        <v>411</v>
      </c>
      <c r="F46" s="58">
        <f t="shared" ref="F46:G46" si="9">SUM(F37:F45)</f>
        <v>313</v>
      </c>
      <c r="G46" s="58">
        <f t="shared" si="9"/>
        <v>0</v>
      </c>
      <c r="H46" s="58">
        <f>SUM(H37:H45)</f>
        <v>2423</v>
      </c>
      <c r="I46" s="61">
        <f>+H46/24</f>
        <v>100.95833333333333</v>
      </c>
      <c r="J46" s="87"/>
      <c r="K46" s="87"/>
      <c r="N46" s="14"/>
      <c r="O46" s="14"/>
      <c r="P46" s="14"/>
      <c r="Q46" s="14"/>
      <c r="R46" s="14"/>
      <c r="S46" s="15"/>
      <c r="T46" s="14"/>
      <c r="U46" s="12"/>
      <c r="V46" s="14"/>
      <c r="W46" s="14"/>
      <c r="X46" s="14"/>
      <c r="Y46" s="14"/>
      <c r="Z46" s="12"/>
    </row>
    <row r="47" spans="1:26">
      <c r="A47" s="2"/>
      <c r="N47" s="14"/>
      <c r="O47" s="14"/>
      <c r="P47" s="14"/>
      <c r="Q47" s="14"/>
      <c r="R47" s="14"/>
      <c r="S47" s="15"/>
      <c r="T47" s="14"/>
      <c r="U47" s="12"/>
      <c r="V47" s="14"/>
      <c r="W47" s="14"/>
      <c r="X47" s="14"/>
      <c r="Y47" s="14"/>
      <c r="Z47" s="12"/>
    </row>
    <row r="48" spans="1:26">
      <c r="A48" s="2"/>
      <c r="N48" s="14"/>
      <c r="O48" s="14"/>
      <c r="P48" s="14"/>
      <c r="Q48" s="14"/>
      <c r="R48" s="14"/>
      <c r="S48" s="15"/>
      <c r="T48" s="14"/>
      <c r="U48" s="12"/>
      <c r="V48" s="14"/>
      <c r="W48" s="14"/>
      <c r="X48" s="14"/>
      <c r="Y48" s="14"/>
      <c r="Z48" s="12"/>
    </row>
    <row r="49" spans="1:26">
      <c r="A49" s="20" t="s">
        <v>35</v>
      </c>
      <c r="N49" s="14"/>
      <c r="O49" s="14"/>
      <c r="P49" s="14"/>
      <c r="Q49" s="14"/>
      <c r="R49" s="14"/>
      <c r="S49" s="15"/>
      <c r="T49" s="14"/>
      <c r="U49" s="12"/>
      <c r="V49" s="14"/>
      <c r="W49" s="14"/>
      <c r="X49" s="14"/>
      <c r="Y49" s="14"/>
      <c r="Z49" s="12"/>
    </row>
    <row r="50" spans="1:26">
      <c r="A50" s="75" t="s">
        <v>24</v>
      </c>
      <c r="B50" s="85" t="s">
        <v>36</v>
      </c>
      <c r="C50" s="79" t="s">
        <v>7</v>
      </c>
      <c r="D50" s="79"/>
      <c r="E50" s="79"/>
      <c r="F50" s="79"/>
      <c r="G50" s="79"/>
      <c r="H50" s="75" t="s">
        <v>8</v>
      </c>
      <c r="I50" s="75" t="s">
        <v>17</v>
      </c>
      <c r="J50" s="75"/>
      <c r="K50" s="75" t="s">
        <v>26</v>
      </c>
      <c r="N50" s="21"/>
      <c r="O50" s="21"/>
      <c r="P50" s="21"/>
      <c r="Q50" s="21"/>
      <c r="R50" s="21"/>
      <c r="S50" s="22"/>
      <c r="T50" s="21"/>
      <c r="U50" s="12"/>
      <c r="V50" s="14"/>
      <c r="W50" s="14"/>
      <c r="X50" s="14"/>
      <c r="Y50" s="14"/>
      <c r="Z50" s="12"/>
    </row>
    <row r="51" spans="1:26" ht="30">
      <c r="A51" s="75"/>
      <c r="B51" s="85"/>
      <c r="C51" s="59" t="s">
        <v>10</v>
      </c>
      <c r="D51" s="59" t="s">
        <v>11</v>
      </c>
      <c r="E51" s="59" t="s">
        <v>12</v>
      </c>
      <c r="F51" s="59" t="s">
        <v>13</v>
      </c>
      <c r="G51" s="59" t="s">
        <v>14</v>
      </c>
      <c r="H51" s="75"/>
      <c r="I51" s="56" t="s">
        <v>39</v>
      </c>
      <c r="J51" s="56" t="s">
        <v>40</v>
      </c>
      <c r="K51" s="75"/>
      <c r="M51" s="23"/>
      <c r="U51" s="12"/>
      <c r="V51" s="14"/>
      <c r="W51" s="14"/>
      <c r="X51" s="14"/>
      <c r="Y51" s="14"/>
      <c r="Z51" s="12"/>
    </row>
    <row r="52" spans="1:26">
      <c r="A52" s="66"/>
      <c r="B52" s="66"/>
      <c r="C52" s="66"/>
      <c r="D52" s="66"/>
      <c r="E52" s="67"/>
      <c r="F52" s="68"/>
      <c r="G52" s="69"/>
      <c r="H52" s="70">
        <f t="shared" ref="H52" si="10">SUM(C52:G52)</f>
        <v>0</v>
      </c>
      <c r="I52" s="70">
        <f>+Januari!I55</f>
        <v>2423</v>
      </c>
      <c r="J52" s="71">
        <f>+I52/24</f>
        <v>100.95833333333333</v>
      </c>
      <c r="K52" s="72"/>
      <c r="U52" s="12"/>
      <c r="V52" s="14"/>
      <c r="W52" s="14"/>
      <c r="X52" s="14"/>
      <c r="Y52" s="14"/>
      <c r="Z52" s="12"/>
    </row>
    <row r="53" spans="1:26">
      <c r="A53" s="24">
        <v>42767</v>
      </c>
      <c r="B53" s="25" t="s">
        <v>47</v>
      </c>
      <c r="C53" s="25">
        <v>6</v>
      </c>
      <c r="D53" s="25">
        <v>6</v>
      </c>
      <c r="E53" s="25">
        <v>6</v>
      </c>
      <c r="F53" s="25">
        <v>6</v>
      </c>
      <c r="G53" s="62"/>
      <c r="H53" s="25">
        <f>SUM(C53:G53)</f>
        <v>24</v>
      </c>
      <c r="I53" s="25">
        <f>+I52-H53</f>
        <v>2399</v>
      </c>
      <c r="J53" s="60">
        <f t="shared" ref="J53:J100" si="11">+I53/24</f>
        <v>99.958333333333329</v>
      </c>
      <c r="K53" s="32" t="s">
        <v>41</v>
      </c>
      <c r="U53" s="12"/>
      <c r="V53" s="14"/>
      <c r="W53" s="14"/>
      <c r="X53" s="14"/>
      <c r="Y53" s="14"/>
      <c r="Z53" s="12"/>
    </row>
    <row r="54" spans="1:26">
      <c r="A54" s="24"/>
      <c r="B54" s="25"/>
      <c r="C54" s="25"/>
      <c r="D54" s="25"/>
      <c r="E54" s="25"/>
      <c r="F54" s="25"/>
      <c r="G54" s="25"/>
      <c r="H54" s="25">
        <f t="shared" ref="H54:H100" si="12">SUM(C54:G54)</f>
        <v>0</v>
      </c>
      <c r="I54" s="25">
        <f t="shared" ref="I54:I57" si="13">+I53-H54</f>
        <v>2399</v>
      </c>
      <c r="J54" s="60">
        <f t="shared" si="11"/>
        <v>99.958333333333329</v>
      </c>
      <c r="K54" s="32"/>
      <c r="U54" s="12"/>
      <c r="V54" s="14"/>
      <c r="W54" s="14"/>
      <c r="X54" s="14"/>
      <c r="Y54" s="14"/>
      <c r="Z54" s="12"/>
    </row>
    <row r="55" spans="1:26">
      <c r="A55" s="24"/>
      <c r="B55" s="25"/>
      <c r="C55" s="25"/>
      <c r="D55" s="25"/>
      <c r="E55" s="25"/>
      <c r="F55" s="25"/>
      <c r="G55" s="62"/>
      <c r="H55" s="25">
        <f t="shared" si="12"/>
        <v>0</v>
      </c>
      <c r="I55" s="25">
        <f t="shared" si="13"/>
        <v>2399</v>
      </c>
      <c r="J55" s="60">
        <f t="shared" si="11"/>
        <v>99.958333333333329</v>
      </c>
      <c r="K55" s="32"/>
      <c r="M55" s="9"/>
      <c r="U55" s="12"/>
      <c r="V55" s="14"/>
      <c r="W55" s="14"/>
      <c r="X55" s="14"/>
      <c r="Y55" s="14"/>
      <c r="Z55" s="12"/>
    </row>
    <row r="56" spans="1:26">
      <c r="A56" s="24"/>
      <c r="B56" s="25"/>
      <c r="C56" s="25"/>
      <c r="D56" s="25"/>
      <c r="E56" s="25"/>
      <c r="F56" s="62"/>
      <c r="G56" s="62"/>
      <c r="H56" s="25">
        <f t="shared" si="12"/>
        <v>0</v>
      </c>
      <c r="I56" s="25">
        <f t="shared" si="13"/>
        <v>2399</v>
      </c>
      <c r="J56" s="60">
        <f t="shared" si="11"/>
        <v>99.958333333333329</v>
      </c>
      <c r="K56" s="27"/>
      <c r="M56" s="11"/>
      <c r="U56" s="12"/>
      <c r="V56" s="14"/>
      <c r="W56" s="14"/>
      <c r="X56" s="14"/>
      <c r="Y56" s="14"/>
      <c r="Z56" s="12"/>
    </row>
    <row r="57" spans="1:26">
      <c r="A57" s="24"/>
      <c r="B57" s="25"/>
      <c r="C57" s="25"/>
      <c r="D57" s="25"/>
      <c r="E57" s="25"/>
      <c r="F57" s="62"/>
      <c r="G57" s="62"/>
      <c r="H57" s="25">
        <f t="shared" si="12"/>
        <v>0</v>
      </c>
      <c r="I57" s="25">
        <f t="shared" si="13"/>
        <v>2399</v>
      </c>
      <c r="J57" s="60">
        <f t="shared" si="11"/>
        <v>99.958333333333329</v>
      </c>
      <c r="K57" s="27"/>
      <c r="M57" s="9"/>
      <c r="U57" s="12"/>
      <c r="V57" s="14"/>
      <c r="W57" s="14"/>
      <c r="X57" s="14"/>
      <c r="Y57" s="14"/>
      <c r="Z57" s="12"/>
    </row>
    <row r="58" spans="1:26">
      <c r="A58" s="24"/>
      <c r="B58" s="25"/>
      <c r="C58" s="25"/>
      <c r="D58" s="25"/>
      <c r="E58" s="25"/>
      <c r="F58" s="62"/>
      <c r="G58" s="62"/>
      <c r="H58" s="25">
        <f t="shared" si="12"/>
        <v>0</v>
      </c>
      <c r="I58" s="25">
        <f t="shared" ref="I58:I100" si="14">+I57-H58</f>
        <v>2399</v>
      </c>
      <c r="J58" s="60">
        <f t="shared" si="11"/>
        <v>99.958333333333329</v>
      </c>
      <c r="K58" s="27"/>
    </row>
    <row r="59" spans="1:26">
      <c r="A59" s="24"/>
      <c r="B59" s="25"/>
      <c r="C59" s="25"/>
      <c r="D59" s="25"/>
      <c r="E59" s="25"/>
      <c r="F59" s="25"/>
      <c r="G59" s="62"/>
      <c r="H59" s="25">
        <f t="shared" si="12"/>
        <v>0</v>
      </c>
      <c r="I59" s="25">
        <f t="shared" si="14"/>
        <v>2399</v>
      </c>
      <c r="J59" s="60">
        <f t="shared" si="11"/>
        <v>99.958333333333329</v>
      </c>
      <c r="K59" s="32"/>
    </row>
    <row r="60" spans="1:26">
      <c r="A60" s="24"/>
      <c r="B60" s="25"/>
      <c r="C60" s="25"/>
      <c r="D60" s="25"/>
      <c r="E60" s="25"/>
      <c r="F60" s="25"/>
      <c r="G60" s="62"/>
      <c r="H60" s="25">
        <f t="shared" si="12"/>
        <v>0</v>
      </c>
      <c r="I60" s="25">
        <f t="shared" si="14"/>
        <v>2399</v>
      </c>
      <c r="J60" s="60">
        <f t="shared" si="11"/>
        <v>99.958333333333329</v>
      </c>
      <c r="K60" s="32"/>
    </row>
    <row r="61" spans="1:26">
      <c r="A61" s="24"/>
      <c r="B61" s="25"/>
      <c r="C61" s="25"/>
      <c r="D61" s="25"/>
      <c r="E61" s="25"/>
      <c r="F61" s="62"/>
      <c r="G61" s="62"/>
      <c r="H61" s="25">
        <f t="shared" si="12"/>
        <v>0</v>
      </c>
      <c r="I61" s="25">
        <f t="shared" si="14"/>
        <v>2399</v>
      </c>
      <c r="J61" s="60">
        <f t="shared" si="11"/>
        <v>99.958333333333329</v>
      </c>
      <c r="K61" s="27"/>
      <c r="M61" s="9"/>
    </row>
    <row r="62" spans="1:26">
      <c r="A62" s="24"/>
      <c r="B62" s="25"/>
      <c r="C62" s="25"/>
      <c r="D62" s="25"/>
      <c r="E62" s="25"/>
      <c r="F62" s="62"/>
      <c r="G62" s="25"/>
      <c r="H62" s="25">
        <f t="shared" si="12"/>
        <v>0</v>
      </c>
      <c r="I62" s="25">
        <f t="shared" si="14"/>
        <v>2399</v>
      </c>
      <c r="J62" s="60">
        <f t="shared" si="11"/>
        <v>99.958333333333329</v>
      </c>
      <c r="K62" s="27"/>
    </row>
    <row r="63" spans="1:26">
      <c r="A63" s="24"/>
      <c r="B63" s="25"/>
      <c r="C63" s="25"/>
      <c r="D63" s="25"/>
      <c r="E63" s="25"/>
      <c r="F63" s="62"/>
      <c r="G63" s="62"/>
      <c r="H63" s="25">
        <f t="shared" si="12"/>
        <v>0</v>
      </c>
      <c r="I63" s="25">
        <f t="shared" si="14"/>
        <v>2399</v>
      </c>
      <c r="J63" s="60">
        <f t="shared" si="11"/>
        <v>99.958333333333329</v>
      </c>
      <c r="K63" s="27"/>
    </row>
    <row r="64" spans="1:26">
      <c r="A64" s="24"/>
      <c r="B64" s="25"/>
      <c r="C64" s="25"/>
      <c r="D64" s="25"/>
      <c r="E64" s="25"/>
      <c r="F64" s="62"/>
      <c r="G64" s="25"/>
      <c r="H64" s="25">
        <f t="shared" si="12"/>
        <v>0</v>
      </c>
      <c r="I64" s="25">
        <f t="shared" si="14"/>
        <v>2399</v>
      </c>
      <c r="J64" s="60">
        <f t="shared" si="11"/>
        <v>99.958333333333329</v>
      </c>
      <c r="K64" s="27"/>
    </row>
    <row r="65" spans="1:13">
      <c r="A65" s="24"/>
      <c r="B65" s="25"/>
      <c r="C65" s="25"/>
      <c r="D65" s="25"/>
      <c r="E65" s="25"/>
      <c r="F65" s="25"/>
      <c r="G65" s="25"/>
      <c r="H65" s="25">
        <f t="shared" si="12"/>
        <v>0</v>
      </c>
      <c r="I65" s="25">
        <f t="shared" si="14"/>
        <v>2399</v>
      </c>
      <c r="J65" s="60">
        <f t="shared" si="11"/>
        <v>99.958333333333329</v>
      </c>
      <c r="K65" s="27"/>
    </row>
    <row r="66" spans="1:13">
      <c r="A66" s="24"/>
      <c r="B66" s="25"/>
      <c r="C66" s="25"/>
      <c r="D66" s="25"/>
      <c r="E66" s="25"/>
      <c r="F66" s="62"/>
      <c r="G66" s="62"/>
      <c r="H66" s="25">
        <f t="shared" si="12"/>
        <v>0</v>
      </c>
      <c r="I66" s="25">
        <f t="shared" si="14"/>
        <v>2399</v>
      </c>
      <c r="J66" s="60">
        <f t="shared" si="11"/>
        <v>99.958333333333329</v>
      </c>
      <c r="K66" s="27"/>
      <c r="M66" s="23"/>
    </row>
    <row r="67" spans="1:13">
      <c r="A67" s="24"/>
      <c r="B67" s="25"/>
      <c r="C67" s="25"/>
      <c r="D67" s="25"/>
      <c r="E67" s="25"/>
      <c r="F67" s="62"/>
      <c r="G67" s="62"/>
      <c r="H67" s="25">
        <f t="shared" si="12"/>
        <v>0</v>
      </c>
      <c r="I67" s="25">
        <f t="shared" si="14"/>
        <v>2399</v>
      </c>
      <c r="J67" s="60">
        <f t="shared" si="11"/>
        <v>99.958333333333329</v>
      </c>
      <c r="K67" s="27"/>
      <c r="M67" s="9"/>
    </row>
    <row r="68" spans="1:13">
      <c r="A68" s="24"/>
      <c r="B68" s="25"/>
      <c r="C68" s="25"/>
      <c r="D68" s="25"/>
      <c r="E68" s="25"/>
      <c r="F68" s="62"/>
      <c r="G68" s="25"/>
      <c r="H68" s="25">
        <f t="shared" si="12"/>
        <v>0</v>
      </c>
      <c r="I68" s="25">
        <f t="shared" si="14"/>
        <v>2399</v>
      </c>
      <c r="J68" s="60">
        <f t="shared" si="11"/>
        <v>99.958333333333329</v>
      </c>
      <c r="K68" s="27"/>
      <c r="M68" s="11"/>
    </row>
    <row r="69" spans="1:13">
      <c r="A69" s="24"/>
      <c r="B69" s="25"/>
      <c r="C69" s="25"/>
      <c r="D69" s="25"/>
      <c r="E69" s="25"/>
      <c r="F69" s="62"/>
      <c r="G69" s="62"/>
      <c r="H69" s="25">
        <f t="shared" si="12"/>
        <v>0</v>
      </c>
      <c r="I69" s="25">
        <f t="shared" si="14"/>
        <v>2399</v>
      </c>
      <c r="J69" s="60">
        <f t="shared" si="11"/>
        <v>99.958333333333329</v>
      </c>
      <c r="K69" s="27"/>
      <c r="M69" s="11"/>
    </row>
    <row r="70" spans="1:13">
      <c r="A70" s="24"/>
      <c r="B70" s="25"/>
      <c r="C70" s="25"/>
      <c r="D70" s="25"/>
      <c r="E70" s="25"/>
      <c r="F70" s="62"/>
      <c r="G70" s="62"/>
      <c r="H70" s="25">
        <f t="shared" si="12"/>
        <v>0</v>
      </c>
      <c r="I70" s="25">
        <f t="shared" si="14"/>
        <v>2399</v>
      </c>
      <c r="J70" s="60">
        <f t="shared" si="11"/>
        <v>99.958333333333329</v>
      </c>
      <c r="K70" s="27"/>
    </row>
    <row r="71" spans="1:13">
      <c r="A71" s="24"/>
      <c r="B71" s="25"/>
      <c r="C71" s="25"/>
      <c r="D71" s="25"/>
      <c r="E71" s="25"/>
      <c r="F71" s="62"/>
      <c r="G71" s="62"/>
      <c r="H71" s="25">
        <f t="shared" si="12"/>
        <v>0</v>
      </c>
      <c r="I71" s="25">
        <f t="shared" si="14"/>
        <v>2399</v>
      </c>
      <c r="J71" s="60">
        <f t="shared" si="11"/>
        <v>99.958333333333329</v>
      </c>
      <c r="K71" s="27"/>
      <c r="M71" s="9"/>
    </row>
    <row r="72" spans="1:13">
      <c r="A72" s="24"/>
      <c r="B72" s="25"/>
      <c r="C72" s="25"/>
      <c r="D72" s="25"/>
      <c r="E72" s="25"/>
      <c r="F72" s="62"/>
      <c r="G72" s="62"/>
      <c r="H72" s="25">
        <f t="shared" si="12"/>
        <v>0</v>
      </c>
      <c r="I72" s="25">
        <f t="shared" si="14"/>
        <v>2399</v>
      </c>
      <c r="J72" s="60">
        <f t="shared" si="11"/>
        <v>99.958333333333329</v>
      </c>
      <c r="K72" s="27"/>
      <c r="M72" s="9"/>
    </row>
    <row r="73" spans="1:13">
      <c r="A73" s="24"/>
      <c r="B73" s="25"/>
      <c r="C73" s="25"/>
      <c r="D73" s="25"/>
      <c r="E73" s="25"/>
      <c r="F73" s="25"/>
      <c r="G73" s="25"/>
      <c r="H73" s="25">
        <f t="shared" si="12"/>
        <v>0</v>
      </c>
      <c r="I73" s="25">
        <f t="shared" si="14"/>
        <v>2399</v>
      </c>
      <c r="J73" s="60">
        <f t="shared" si="11"/>
        <v>99.958333333333329</v>
      </c>
      <c r="K73" s="27"/>
    </row>
    <row r="74" spans="1:13">
      <c r="A74" s="33"/>
      <c r="B74" s="25"/>
      <c r="C74" s="25"/>
      <c r="D74" s="25"/>
      <c r="E74" s="25"/>
      <c r="F74" s="62"/>
      <c r="G74" s="62"/>
      <c r="H74" s="25">
        <f t="shared" si="12"/>
        <v>0</v>
      </c>
      <c r="I74" s="25">
        <f t="shared" si="14"/>
        <v>2399</v>
      </c>
      <c r="J74" s="60">
        <f t="shared" si="11"/>
        <v>99.958333333333329</v>
      </c>
      <c r="K74" s="27"/>
    </row>
    <row r="75" spans="1:13">
      <c r="A75" s="24"/>
      <c r="B75" s="25"/>
      <c r="C75" s="25"/>
      <c r="D75" s="25"/>
      <c r="E75" s="25"/>
      <c r="F75" s="27"/>
      <c r="G75" s="27"/>
      <c r="H75" s="25">
        <f t="shared" si="12"/>
        <v>0</v>
      </c>
      <c r="I75" s="25">
        <f t="shared" si="14"/>
        <v>2399</v>
      </c>
      <c r="J75" s="60">
        <f t="shared" si="11"/>
        <v>99.958333333333329</v>
      </c>
      <c r="K75" s="27"/>
    </row>
    <row r="76" spans="1:13">
      <c r="A76" s="24"/>
      <c r="B76" s="25"/>
      <c r="C76" s="25"/>
      <c r="D76" s="25"/>
      <c r="E76" s="34"/>
      <c r="F76" s="27"/>
      <c r="G76" s="27"/>
      <c r="H76" s="25">
        <f t="shared" si="12"/>
        <v>0</v>
      </c>
      <c r="I76" s="25">
        <f t="shared" si="14"/>
        <v>2399</v>
      </c>
      <c r="J76" s="60">
        <f t="shared" si="11"/>
        <v>99.958333333333329</v>
      </c>
      <c r="K76" s="27"/>
      <c r="M76" s="9"/>
    </row>
    <row r="77" spans="1:13">
      <c r="A77" s="33"/>
      <c r="B77" s="25"/>
      <c r="C77" s="25"/>
      <c r="D77" s="25"/>
      <c r="E77" s="25"/>
      <c r="F77" s="62"/>
      <c r="G77" s="62"/>
      <c r="H77" s="25">
        <f t="shared" si="12"/>
        <v>0</v>
      </c>
      <c r="I77" s="25">
        <f t="shared" si="14"/>
        <v>2399</v>
      </c>
      <c r="J77" s="60">
        <f t="shared" si="11"/>
        <v>99.958333333333329</v>
      </c>
      <c r="K77" s="27"/>
    </row>
    <row r="78" spans="1:13">
      <c r="A78" s="33"/>
      <c r="B78" s="25"/>
      <c r="C78" s="25"/>
      <c r="D78" s="25"/>
      <c r="E78" s="25"/>
      <c r="F78" s="62"/>
      <c r="G78" s="62"/>
      <c r="H78" s="25">
        <f t="shared" si="12"/>
        <v>0</v>
      </c>
      <c r="I78" s="25">
        <f t="shared" si="14"/>
        <v>2399</v>
      </c>
      <c r="J78" s="60">
        <f t="shared" si="11"/>
        <v>99.958333333333329</v>
      </c>
      <c r="K78" s="27"/>
    </row>
    <row r="79" spans="1:13">
      <c r="A79" s="24"/>
      <c r="B79" s="25"/>
      <c r="C79" s="25"/>
      <c r="D79" s="25"/>
      <c r="E79" s="34"/>
      <c r="F79" s="27"/>
      <c r="G79" s="27"/>
      <c r="H79" s="25">
        <f t="shared" si="12"/>
        <v>0</v>
      </c>
      <c r="I79" s="25">
        <f t="shared" si="14"/>
        <v>2399</v>
      </c>
      <c r="J79" s="60">
        <f t="shared" si="11"/>
        <v>99.958333333333329</v>
      </c>
      <c r="K79" s="27"/>
    </row>
    <row r="80" spans="1:13">
      <c r="A80" s="33"/>
      <c r="B80" s="25"/>
      <c r="C80" s="25"/>
      <c r="D80" s="25"/>
      <c r="E80" s="34"/>
      <c r="F80" s="27"/>
      <c r="G80" s="27"/>
      <c r="H80" s="25">
        <f t="shared" si="12"/>
        <v>0</v>
      </c>
      <c r="I80" s="25">
        <f t="shared" si="14"/>
        <v>2399</v>
      </c>
      <c r="J80" s="60">
        <f t="shared" si="11"/>
        <v>99.958333333333329</v>
      </c>
      <c r="K80" s="27"/>
    </row>
    <row r="81" spans="1:13">
      <c r="A81" s="24"/>
      <c r="B81" s="25"/>
      <c r="C81" s="25"/>
      <c r="D81" s="25"/>
      <c r="E81" s="25"/>
      <c r="F81" s="62"/>
      <c r="G81" s="62"/>
      <c r="H81" s="25">
        <f t="shared" si="12"/>
        <v>0</v>
      </c>
      <c r="I81" s="25">
        <f t="shared" si="14"/>
        <v>2399</v>
      </c>
      <c r="J81" s="60">
        <f t="shared" si="11"/>
        <v>99.958333333333329</v>
      </c>
      <c r="K81" s="27"/>
    </row>
    <row r="82" spans="1:13">
      <c r="A82" s="24"/>
      <c r="B82" s="25"/>
      <c r="C82" s="25"/>
      <c r="D82" s="25"/>
      <c r="E82" s="34"/>
      <c r="F82" s="27"/>
      <c r="G82" s="27"/>
      <c r="H82" s="25">
        <f t="shared" si="12"/>
        <v>0</v>
      </c>
      <c r="I82" s="25">
        <f t="shared" si="14"/>
        <v>2399</v>
      </c>
      <c r="J82" s="60">
        <f t="shared" si="11"/>
        <v>99.958333333333329</v>
      </c>
      <c r="K82" s="27"/>
      <c r="M82" s="23"/>
    </row>
    <row r="83" spans="1:13">
      <c r="A83" s="24"/>
      <c r="B83" s="25"/>
      <c r="C83" s="25"/>
      <c r="D83" s="25"/>
      <c r="E83" s="34"/>
      <c r="F83" s="27"/>
      <c r="G83" s="27"/>
      <c r="H83" s="25">
        <f t="shared" si="12"/>
        <v>0</v>
      </c>
      <c r="I83" s="25">
        <f t="shared" si="14"/>
        <v>2399</v>
      </c>
      <c r="J83" s="60">
        <f t="shared" si="11"/>
        <v>99.958333333333329</v>
      </c>
      <c r="K83" s="27"/>
    </row>
    <row r="84" spans="1:13">
      <c r="A84" s="24"/>
      <c r="B84" s="25"/>
      <c r="C84" s="25"/>
      <c r="D84" s="25"/>
      <c r="E84" s="34"/>
      <c r="F84" s="27"/>
      <c r="G84" s="27"/>
      <c r="H84" s="25">
        <f t="shared" si="12"/>
        <v>0</v>
      </c>
      <c r="I84" s="25">
        <f t="shared" si="14"/>
        <v>2399</v>
      </c>
      <c r="J84" s="60">
        <f t="shared" si="11"/>
        <v>99.958333333333329</v>
      </c>
      <c r="K84" s="27"/>
      <c r="M84" s="9"/>
    </row>
    <row r="85" spans="1:13">
      <c r="A85" s="24"/>
      <c r="B85" s="25"/>
      <c r="C85" s="25"/>
      <c r="D85" s="25"/>
      <c r="E85" s="25"/>
      <c r="F85" s="27"/>
      <c r="G85" s="27"/>
      <c r="H85" s="25">
        <f t="shared" si="12"/>
        <v>0</v>
      </c>
      <c r="I85" s="25">
        <f t="shared" si="14"/>
        <v>2399</v>
      </c>
      <c r="J85" s="60">
        <f t="shared" si="11"/>
        <v>99.958333333333329</v>
      </c>
      <c r="K85" s="27"/>
      <c r="M85" s="11"/>
    </row>
    <row r="86" spans="1:13">
      <c r="A86" s="33"/>
      <c r="B86" s="25"/>
      <c r="C86" s="25"/>
      <c r="D86" s="25"/>
      <c r="E86" s="25"/>
      <c r="F86" s="27"/>
      <c r="G86" s="27"/>
      <c r="H86" s="25">
        <f t="shared" si="12"/>
        <v>0</v>
      </c>
      <c r="I86" s="25">
        <f t="shared" si="14"/>
        <v>2399</v>
      </c>
      <c r="J86" s="60">
        <f t="shared" si="11"/>
        <v>99.958333333333329</v>
      </c>
      <c r="K86" s="27"/>
      <c r="M86" s="9"/>
    </row>
    <row r="87" spans="1:13">
      <c r="A87" s="24"/>
      <c r="B87" s="25"/>
      <c r="C87" s="25"/>
      <c r="D87" s="25"/>
      <c r="E87" s="25"/>
      <c r="F87" s="27"/>
      <c r="G87" s="27"/>
      <c r="H87" s="25">
        <f t="shared" si="12"/>
        <v>0</v>
      </c>
      <c r="I87" s="25">
        <f t="shared" si="14"/>
        <v>2399</v>
      </c>
      <c r="J87" s="60">
        <f t="shared" si="11"/>
        <v>99.958333333333329</v>
      </c>
      <c r="K87" s="27"/>
    </row>
    <row r="88" spans="1:13">
      <c r="A88" s="24"/>
      <c r="B88" s="35"/>
      <c r="C88" s="25"/>
      <c r="D88" s="25"/>
      <c r="E88" s="25"/>
      <c r="F88" s="27"/>
      <c r="G88" s="27"/>
      <c r="H88" s="25">
        <f t="shared" si="12"/>
        <v>0</v>
      </c>
      <c r="I88" s="25">
        <f t="shared" si="14"/>
        <v>2399</v>
      </c>
      <c r="J88" s="60">
        <f t="shared" si="11"/>
        <v>99.958333333333329</v>
      </c>
      <c r="K88" s="27"/>
    </row>
    <row r="89" spans="1:13">
      <c r="A89" s="24"/>
      <c r="B89" s="25"/>
      <c r="C89" s="25"/>
      <c r="D89" s="25"/>
      <c r="E89" s="25"/>
      <c r="F89" s="27"/>
      <c r="G89" s="27"/>
      <c r="H89" s="25">
        <f t="shared" si="12"/>
        <v>0</v>
      </c>
      <c r="I89" s="25">
        <f t="shared" si="14"/>
        <v>2399</v>
      </c>
      <c r="J89" s="60">
        <f t="shared" si="11"/>
        <v>99.958333333333329</v>
      </c>
      <c r="K89" s="27"/>
    </row>
    <row r="90" spans="1:13">
      <c r="A90" s="33"/>
      <c r="B90" s="35"/>
      <c r="C90" s="25"/>
      <c r="D90" s="25"/>
      <c r="E90" s="25"/>
      <c r="F90" s="27"/>
      <c r="G90" s="27"/>
      <c r="H90" s="25">
        <f t="shared" si="12"/>
        <v>0</v>
      </c>
      <c r="I90" s="25">
        <f t="shared" si="14"/>
        <v>2399</v>
      </c>
      <c r="J90" s="60">
        <f t="shared" si="11"/>
        <v>99.958333333333329</v>
      </c>
      <c r="K90" s="27"/>
      <c r="M90" s="9"/>
    </row>
    <row r="91" spans="1:13">
      <c r="A91" s="24"/>
      <c r="B91" s="35"/>
      <c r="C91" s="25"/>
      <c r="D91" s="25"/>
      <c r="E91" s="25"/>
      <c r="F91" s="27"/>
      <c r="G91" s="27"/>
      <c r="H91" s="25">
        <f t="shared" si="12"/>
        <v>0</v>
      </c>
      <c r="I91" s="25">
        <f t="shared" si="14"/>
        <v>2399</v>
      </c>
      <c r="J91" s="60">
        <f t="shared" si="11"/>
        <v>99.958333333333329</v>
      </c>
      <c r="K91" s="27"/>
    </row>
    <row r="92" spans="1:13">
      <c r="A92" s="24"/>
      <c r="B92" s="25"/>
      <c r="C92" s="25"/>
      <c r="D92" s="25"/>
      <c r="E92" s="34"/>
      <c r="F92" s="27"/>
      <c r="G92" s="27"/>
      <c r="H92" s="25">
        <f t="shared" si="12"/>
        <v>0</v>
      </c>
      <c r="I92" s="25">
        <f t="shared" si="14"/>
        <v>2399</v>
      </c>
      <c r="J92" s="60">
        <f t="shared" si="11"/>
        <v>99.958333333333329</v>
      </c>
      <c r="K92" s="27"/>
    </row>
    <row r="93" spans="1:13">
      <c r="A93" s="25"/>
      <c r="B93" s="25"/>
      <c r="C93" s="25"/>
      <c r="D93" s="25"/>
      <c r="E93" s="34"/>
      <c r="F93" s="27"/>
      <c r="G93" s="27"/>
      <c r="H93" s="25">
        <f t="shared" si="12"/>
        <v>0</v>
      </c>
      <c r="I93" s="25">
        <f t="shared" si="14"/>
        <v>2399</v>
      </c>
      <c r="J93" s="60">
        <f t="shared" si="11"/>
        <v>99.958333333333329</v>
      </c>
      <c r="K93" s="27"/>
    </row>
    <row r="94" spans="1:13">
      <c r="A94" s="25"/>
      <c r="B94" s="25"/>
      <c r="C94" s="25"/>
      <c r="D94" s="25"/>
      <c r="E94" s="34"/>
      <c r="F94" s="27"/>
      <c r="G94" s="27"/>
      <c r="H94" s="25">
        <f t="shared" si="12"/>
        <v>0</v>
      </c>
      <c r="I94" s="25">
        <f t="shared" si="14"/>
        <v>2399</v>
      </c>
      <c r="J94" s="60">
        <f t="shared" si="11"/>
        <v>99.958333333333329</v>
      </c>
      <c r="K94" s="27"/>
    </row>
    <row r="95" spans="1:13">
      <c r="A95" s="25"/>
      <c r="B95" s="25"/>
      <c r="C95" s="25"/>
      <c r="D95" s="25"/>
      <c r="E95" s="34"/>
      <c r="F95" s="27"/>
      <c r="G95" s="27"/>
      <c r="H95" s="25">
        <f t="shared" si="12"/>
        <v>0</v>
      </c>
      <c r="I95" s="25">
        <f t="shared" si="14"/>
        <v>2399</v>
      </c>
      <c r="J95" s="60">
        <f t="shared" si="11"/>
        <v>99.958333333333329</v>
      </c>
      <c r="K95" s="27"/>
    </row>
    <row r="96" spans="1:13">
      <c r="A96" s="25"/>
      <c r="B96" s="25"/>
      <c r="C96" s="25"/>
      <c r="D96" s="25"/>
      <c r="E96" s="34"/>
      <c r="F96" s="27"/>
      <c r="G96" s="27"/>
      <c r="H96" s="25">
        <f t="shared" si="12"/>
        <v>0</v>
      </c>
      <c r="I96" s="25">
        <f t="shared" si="14"/>
        <v>2399</v>
      </c>
      <c r="J96" s="60">
        <f t="shared" si="11"/>
        <v>99.958333333333329</v>
      </c>
      <c r="K96" s="27"/>
    </row>
    <row r="97" spans="1:11">
      <c r="A97" s="25"/>
      <c r="B97" s="25"/>
      <c r="C97" s="25"/>
      <c r="D97" s="25"/>
      <c r="E97" s="34"/>
      <c r="F97" s="27"/>
      <c r="G97" s="27"/>
      <c r="H97" s="25">
        <f t="shared" si="12"/>
        <v>0</v>
      </c>
      <c r="I97" s="25">
        <f t="shared" si="14"/>
        <v>2399</v>
      </c>
      <c r="J97" s="60">
        <f t="shared" si="11"/>
        <v>99.958333333333329</v>
      </c>
      <c r="K97" s="27"/>
    </row>
    <row r="98" spans="1:11">
      <c r="A98" s="25"/>
      <c r="B98" s="25"/>
      <c r="C98" s="25"/>
      <c r="D98" s="25"/>
      <c r="E98" s="34"/>
      <c r="F98" s="27"/>
      <c r="G98" s="27"/>
      <c r="H98" s="25">
        <f t="shared" si="12"/>
        <v>0</v>
      </c>
      <c r="I98" s="25">
        <f t="shared" si="14"/>
        <v>2399</v>
      </c>
      <c r="J98" s="60">
        <f t="shared" si="11"/>
        <v>99.958333333333329</v>
      </c>
      <c r="K98" s="27"/>
    </row>
    <row r="99" spans="1:11">
      <c r="A99" s="25"/>
      <c r="B99" s="25"/>
      <c r="C99" s="25"/>
      <c r="D99" s="25"/>
      <c r="E99" s="34"/>
      <c r="F99" s="27"/>
      <c r="G99" s="27"/>
      <c r="H99" s="25">
        <f t="shared" si="12"/>
        <v>0</v>
      </c>
      <c r="I99" s="25">
        <f t="shared" si="14"/>
        <v>2399</v>
      </c>
      <c r="J99" s="60">
        <f t="shared" si="11"/>
        <v>99.958333333333329</v>
      </c>
      <c r="K99" s="27"/>
    </row>
    <row r="100" spans="1:11">
      <c r="A100" s="25"/>
      <c r="B100" s="25"/>
      <c r="C100" s="25"/>
      <c r="D100" s="25"/>
      <c r="E100" s="34"/>
      <c r="F100" s="27"/>
      <c r="G100" s="27"/>
      <c r="H100" s="25">
        <f t="shared" si="12"/>
        <v>0</v>
      </c>
      <c r="I100" s="25">
        <f t="shared" si="14"/>
        <v>2399</v>
      </c>
      <c r="J100" s="60">
        <f t="shared" si="11"/>
        <v>99.958333333333329</v>
      </c>
      <c r="K100" s="27"/>
    </row>
  </sheetData>
  <mergeCells count="34">
    <mergeCell ref="E29:F29"/>
    <mergeCell ref="G29:H29"/>
    <mergeCell ref="A2:H2"/>
    <mergeCell ref="A3:H3"/>
    <mergeCell ref="G6:H6"/>
    <mergeCell ref="A9:A10"/>
    <mergeCell ref="B9:F9"/>
    <mergeCell ref="G9:G10"/>
    <mergeCell ref="H9:H10"/>
    <mergeCell ref="L9:L10"/>
    <mergeCell ref="M9:Q9"/>
    <mergeCell ref="R9:R10"/>
    <mergeCell ref="E23:F23"/>
    <mergeCell ref="G23:H23"/>
    <mergeCell ref="J42:K42"/>
    <mergeCell ref="A35:A36"/>
    <mergeCell ref="B35:B36"/>
    <mergeCell ref="C35:G35"/>
    <mergeCell ref="H35:H36"/>
    <mergeCell ref="I35:I36"/>
    <mergeCell ref="J35:K36"/>
    <mergeCell ref="J37:K37"/>
    <mergeCell ref="J38:K38"/>
    <mergeCell ref="J39:K39"/>
    <mergeCell ref="J40:K40"/>
    <mergeCell ref="J41:K41"/>
    <mergeCell ref="A46:B46"/>
    <mergeCell ref="J46:K46"/>
    <mergeCell ref="A50:A51"/>
    <mergeCell ref="B50:B51"/>
    <mergeCell ref="C50:G50"/>
    <mergeCell ref="H50:H51"/>
    <mergeCell ref="I50:J50"/>
    <mergeCell ref="K50:K51"/>
  </mergeCells>
  <pageMargins left="0.7" right="0.7" top="0.75" bottom="0.75" header="0.3" footer="0.3"/>
  <pageSetup paperSize="9" scale="52" fitToHeight="0" orientation="portrait" horizontalDpi="4294967292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AB36"/>
  <sheetViews>
    <sheetView tabSelected="1" workbookViewId="0">
      <selection activeCell="K16" sqref="K16"/>
    </sheetView>
  </sheetViews>
  <sheetFormatPr defaultRowHeight="15"/>
  <cols>
    <col min="1" max="1" width="12.140625" bestFit="1" customWidth="1"/>
    <col min="2" max="2" width="2.85546875" bestFit="1" customWidth="1"/>
    <col min="3" max="4" width="9.85546875" bestFit="1" customWidth="1"/>
    <col min="5" max="5" width="8.7109375" bestFit="1" customWidth="1"/>
    <col min="6" max="7" width="9.42578125" bestFit="1" customWidth="1"/>
    <col min="8" max="8" width="7.7109375" bestFit="1" customWidth="1"/>
    <col min="9" max="9" width="7" bestFit="1" customWidth="1"/>
    <col min="10" max="10" width="9.5703125" bestFit="1" customWidth="1"/>
    <col min="11" max="12" width="10" bestFit="1" customWidth="1"/>
    <col min="13" max="13" width="11.5703125" bestFit="1" customWidth="1"/>
    <col min="14" max="14" width="7.140625" bestFit="1" customWidth="1"/>
    <col min="15" max="16" width="8.5703125" bestFit="1" customWidth="1"/>
    <col min="17" max="19" width="11.5703125" bestFit="1" customWidth="1"/>
    <col min="20" max="20" width="12.140625" bestFit="1" customWidth="1"/>
    <col min="21" max="21" width="10.5703125" bestFit="1" customWidth="1"/>
    <col min="22" max="22" width="12" bestFit="1" customWidth="1"/>
  </cols>
  <sheetData>
    <row r="2" spans="1:28">
      <c r="A2" t="s">
        <v>93</v>
      </c>
    </row>
    <row r="4" spans="1:28">
      <c r="A4" s="91" t="s">
        <v>92</v>
      </c>
      <c r="B4" s="97" t="s">
        <v>86</v>
      </c>
      <c r="C4" s="97" t="s">
        <v>52</v>
      </c>
      <c r="D4" s="97" t="s">
        <v>53</v>
      </c>
      <c r="E4" s="97" t="s">
        <v>90</v>
      </c>
      <c r="F4" s="97" t="s">
        <v>91</v>
      </c>
    </row>
    <row r="6" spans="1:28">
      <c r="A6" s="91" t="s">
        <v>50</v>
      </c>
      <c r="B6" s="92" t="s">
        <v>51</v>
      </c>
      <c r="C6" s="92" t="s">
        <v>55</v>
      </c>
      <c r="D6" s="92" t="s">
        <v>52</v>
      </c>
      <c r="E6" s="92" t="s">
        <v>53</v>
      </c>
      <c r="F6" s="92" t="s">
        <v>54</v>
      </c>
      <c r="G6" s="92" t="s">
        <v>95</v>
      </c>
      <c r="H6" s="92" t="s">
        <v>94</v>
      </c>
      <c r="I6" s="92" t="s">
        <v>56</v>
      </c>
      <c r="J6" s="92" t="s">
        <v>57</v>
      </c>
      <c r="K6" s="92" t="s">
        <v>58</v>
      </c>
      <c r="L6" s="92" t="s">
        <v>59</v>
      </c>
      <c r="M6" s="92" t="s">
        <v>60</v>
      </c>
      <c r="N6" s="92" t="s">
        <v>61</v>
      </c>
      <c r="O6" s="92" t="s">
        <v>62</v>
      </c>
      <c r="P6" s="92" t="s">
        <v>63</v>
      </c>
      <c r="Q6" s="92" t="s">
        <v>64</v>
      </c>
      <c r="R6" s="92" t="s">
        <v>65</v>
      </c>
      <c r="S6" s="92" t="s">
        <v>66</v>
      </c>
      <c r="T6" s="92" t="s">
        <v>67</v>
      </c>
      <c r="U6" s="93"/>
      <c r="V6" s="93"/>
    </row>
    <row r="7" spans="1:28">
      <c r="A7" s="93"/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</row>
    <row r="8" spans="1:28">
      <c r="A8" s="91" t="s">
        <v>68</v>
      </c>
      <c r="B8" s="94" t="s">
        <v>51</v>
      </c>
      <c r="C8" s="94" t="s">
        <v>69</v>
      </c>
      <c r="D8" s="94" t="s">
        <v>55</v>
      </c>
      <c r="E8" s="94" t="s">
        <v>70</v>
      </c>
      <c r="F8" s="94" t="s">
        <v>71</v>
      </c>
      <c r="G8" s="94" t="s">
        <v>72</v>
      </c>
      <c r="H8" s="94" t="s">
        <v>102</v>
      </c>
      <c r="I8" s="94" t="s">
        <v>101</v>
      </c>
      <c r="J8" s="94" t="s">
        <v>75</v>
      </c>
      <c r="K8" s="94" t="s">
        <v>76</v>
      </c>
      <c r="L8" s="94" t="s">
        <v>103</v>
      </c>
      <c r="M8" s="94" t="s">
        <v>104</v>
      </c>
      <c r="N8" s="94" t="s">
        <v>77</v>
      </c>
      <c r="O8" s="94" t="s">
        <v>78</v>
      </c>
      <c r="P8" s="94" t="s">
        <v>79</v>
      </c>
      <c r="Q8" s="94" t="s">
        <v>62</v>
      </c>
      <c r="R8" s="94" t="s">
        <v>63</v>
      </c>
      <c r="S8" s="94" t="s">
        <v>64</v>
      </c>
      <c r="T8" s="94" t="s">
        <v>65</v>
      </c>
      <c r="U8" s="94" t="s">
        <v>66</v>
      </c>
      <c r="V8" s="94" t="s">
        <v>67</v>
      </c>
    </row>
    <row r="10" spans="1:28">
      <c r="A10" s="91" t="s">
        <v>80</v>
      </c>
      <c r="B10" s="96" t="s">
        <v>51</v>
      </c>
      <c r="C10" s="96" t="s">
        <v>55</v>
      </c>
      <c r="D10" s="96" t="s">
        <v>69</v>
      </c>
      <c r="E10" s="96" t="s">
        <v>81</v>
      </c>
      <c r="F10" s="96" t="s">
        <v>95</v>
      </c>
      <c r="G10" s="96" t="s">
        <v>94</v>
      </c>
      <c r="H10" s="96" t="s">
        <v>70</v>
      </c>
      <c r="I10" s="96" t="s">
        <v>71</v>
      </c>
      <c r="J10" s="96" t="s">
        <v>72</v>
      </c>
      <c r="K10" s="96" t="s">
        <v>73</v>
      </c>
      <c r="L10" s="96" t="s">
        <v>74</v>
      </c>
      <c r="M10" s="96" t="s">
        <v>75</v>
      </c>
      <c r="N10" s="96" t="s">
        <v>76</v>
      </c>
      <c r="O10" s="96" t="s">
        <v>60</v>
      </c>
      <c r="P10" s="96" t="s">
        <v>61</v>
      </c>
      <c r="Q10" s="96" t="s">
        <v>77</v>
      </c>
      <c r="R10" s="96" t="s">
        <v>78</v>
      </c>
      <c r="S10" s="96" t="s">
        <v>79</v>
      </c>
      <c r="T10" s="96" t="s">
        <v>62</v>
      </c>
      <c r="U10" s="96" t="s">
        <v>82</v>
      </c>
      <c r="V10" s="96" t="s">
        <v>83</v>
      </c>
      <c r="W10" s="96" t="s">
        <v>84</v>
      </c>
      <c r="X10" s="96" t="s">
        <v>85</v>
      </c>
      <c r="Y10" s="96" t="s">
        <v>64</v>
      </c>
      <c r="Z10" s="96" t="s">
        <v>65</v>
      </c>
      <c r="AA10" s="96" t="s">
        <v>66</v>
      </c>
      <c r="AB10" s="96" t="s">
        <v>67</v>
      </c>
    </row>
    <row r="11" spans="1:28">
      <c r="A11" s="93"/>
      <c r="B11" s="93"/>
      <c r="C11" s="93"/>
      <c r="D11" s="93"/>
    </row>
    <row r="12" spans="1:28">
      <c r="A12" s="91" t="s">
        <v>89</v>
      </c>
      <c r="B12" s="95" t="s">
        <v>86</v>
      </c>
      <c r="C12" s="95" t="s">
        <v>55</v>
      </c>
      <c r="D12" s="95" t="s">
        <v>87</v>
      </c>
      <c r="E12" s="95" t="s">
        <v>88</v>
      </c>
    </row>
    <row r="13" spans="1:28">
      <c r="A13" s="93"/>
      <c r="B13" s="93"/>
      <c r="D13" s="93"/>
    </row>
    <row r="14" spans="1:28">
      <c r="A14" s="99" t="s">
        <v>96</v>
      </c>
      <c r="B14" s="98" t="s">
        <v>51</v>
      </c>
      <c r="C14" s="98" t="s">
        <v>100</v>
      </c>
      <c r="D14" s="98" t="s">
        <v>69</v>
      </c>
      <c r="E14" s="98" t="s">
        <v>97</v>
      </c>
      <c r="F14" s="98" t="s">
        <v>98</v>
      </c>
      <c r="G14" s="98" t="s">
        <v>99</v>
      </c>
    </row>
    <row r="15" spans="1:28">
      <c r="A15" s="93"/>
      <c r="B15" s="93"/>
      <c r="D15" s="93"/>
    </row>
    <row r="16" spans="1:28">
      <c r="A16" s="93"/>
      <c r="B16" s="93"/>
      <c r="D16" s="93"/>
    </row>
    <row r="17" spans="1:4">
      <c r="A17" s="93"/>
      <c r="B17" s="93"/>
      <c r="D17" s="93"/>
    </row>
    <row r="18" spans="1:4">
      <c r="A18" s="93"/>
      <c r="B18" s="93"/>
      <c r="D18" s="93"/>
    </row>
    <row r="19" spans="1:4">
      <c r="A19" s="93"/>
      <c r="B19" s="93"/>
      <c r="D19" s="93"/>
    </row>
    <row r="20" spans="1:4">
      <c r="A20" s="93"/>
      <c r="B20" s="93"/>
      <c r="D20" s="93"/>
    </row>
    <row r="21" spans="1:4">
      <c r="A21" s="93"/>
      <c r="B21" s="93"/>
      <c r="D21" s="93"/>
    </row>
    <row r="22" spans="1:4">
      <c r="A22" s="93"/>
      <c r="B22" s="93"/>
      <c r="D22" s="93"/>
    </row>
    <row r="23" spans="1:4">
      <c r="A23" s="93"/>
      <c r="B23" s="93"/>
      <c r="D23" s="93"/>
    </row>
    <row r="24" spans="1:4">
      <c r="A24" s="93"/>
      <c r="B24" s="93"/>
      <c r="D24" s="93"/>
    </row>
    <row r="25" spans="1:4">
      <c r="A25" s="93"/>
      <c r="B25" s="93"/>
      <c r="D25" s="93"/>
    </row>
    <row r="26" spans="1:4">
      <c r="A26" s="93"/>
      <c r="B26" s="93"/>
      <c r="D26" s="93"/>
    </row>
    <row r="27" spans="1:4">
      <c r="A27" s="93"/>
      <c r="B27" s="93"/>
      <c r="D27" s="93"/>
    </row>
    <row r="28" spans="1:4">
      <c r="A28" s="93"/>
      <c r="B28" s="93"/>
      <c r="D28" s="93"/>
    </row>
    <row r="29" spans="1:4">
      <c r="A29" s="93"/>
      <c r="B29" s="93"/>
      <c r="D29" s="93"/>
    </row>
    <row r="30" spans="1:4">
      <c r="A30" s="93"/>
      <c r="B30" s="93"/>
      <c r="D30" s="93"/>
    </row>
    <row r="31" spans="1:4">
      <c r="A31" s="93"/>
      <c r="B31" s="93"/>
      <c r="D31" s="93"/>
    </row>
    <row r="32" spans="1:4">
      <c r="A32" s="93"/>
      <c r="B32" s="93"/>
      <c r="D32" s="93"/>
    </row>
    <row r="33" spans="1:4">
      <c r="A33" s="93"/>
      <c r="B33" s="93"/>
      <c r="D33" s="93"/>
    </row>
    <row r="34" spans="1:4">
      <c r="A34" s="93"/>
      <c r="B34" s="93"/>
      <c r="D34" s="93"/>
    </row>
    <row r="35" spans="1:4">
      <c r="A35" s="93"/>
      <c r="B35" s="93"/>
      <c r="D35" s="93"/>
    </row>
    <row r="36" spans="1:4">
      <c r="A36" s="93"/>
      <c r="B36" s="93"/>
      <c r="D36" s="9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7" sqref="F17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Januari</vt:lpstr>
      <vt:lpstr>Februari</vt:lpstr>
      <vt:lpstr>FIELD SO-WH-ACCT</vt:lpstr>
      <vt:lpstr>SIMULASI</vt:lpstr>
      <vt:lpstr>Februari!Print_Area</vt:lpstr>
      <vt:lpstr>Januari!Print_Area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MRK - INDRA</dc:creator>
  <cp:lastModifiedBy>ptr.nov</cp:lastModifiedBy>
  <dcterms:created xsi:type="dcterms:W3CDTF">2017-01-13T04:50:59Z</dcterms:created>
  <dcterms:modified xsi:type="dcterms:W3CDTF">2017-02-07T21:22:49Z</dcterms:modified>
</cp:coreProperties>
</file>