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"/>
    </mc:Choice>
  </mc:AlternateContent>
  <xr:revisionPtr revIDLastSave="225" documentId="8_{BD0676A9-DCF1-D347-8A65-AC01AF31CE93}" xr6:coauthVersionLast="47" xr6:coauthVersionMax="47" xr10:uidLastSave="{883F1D9F-F73C-D645-9F8B-2623BF02327C}"/>
  <bookViews>
    <workbookView xWindow="-20120" yWindow="500" windowWidth="19880" windowHeight="21020" activeTab="1" xr2:uid="{E30E7334-B642-5E4F-95D2-E511D28C5524}"/>
  </bookViews>
  <sheets>
    <sheet name="all sample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50" i="1"/>
  <c r="K50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" i="1"/>
  <c r="J2" i="1" s="1"/>
  <c r="G98" i="1"/>
  <c r="H98" i="1"/>
  <c r="B98" i="1"/>
  <c r="C98" i="1"/>
  <c r="D98" i="1"/>
  <c r="E98" i="1"/>
  <c r="F98" i="1"/>
</calcChain>
</file>

<file path=xl/sharedStrings.xml><?xml version="1.0" encoding="utf-8"?>
<sst xmlns="http://schemas.openxmlformats.org/spreadsheetml/2006/main" count="121" uniqueCount="121">
  <si>
    <t>Sample ID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</si>
  <si>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</si>
  <si>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</si>
  <si>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</si>
  <si>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</si>
  <si>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</si>
  <si>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</si>
  <si>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</si>
  <si>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</si>
  <si>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</si>
  <si>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</si>
  <si>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</si>
  <si>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</si>
  <si>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</si>
  <si>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</si>
  <si>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</si>
  <si>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</si>
  <si>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</si>
  <si>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</si>
  <si>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</si>
  <si>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</si>
  <si>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</si>
  <si>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</si>
  <si>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</si>
  <si>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</si>
  <si>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</si>
  <si>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</si>
  <si>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</si>
  <si>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</si>
  <si>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</si>
  <si>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</si>
  <si>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</si>
  <si>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</si>
  <si>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</si>
  <si>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</si>
  <si>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</si>
  <si>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</si>
  <si>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</si>
  <si>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</si>
  <si>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</si>
  <si>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</si>
  <si>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</si>
  <si>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</si>
  <si>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</si>
  <si>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</si>
  <si>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</si>
  <si>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</si>
  <si>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</si>
  <si>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</si>
  <si>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</si>
  <si>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</si>
  <si>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</si>
  <si>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</si>
  <si>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</si>
  <si>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</si>
  <si>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</si>
  <si>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</si>
  <si>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</si>
  <si>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</si>
  <si>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</si>
  <si>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</si>
  <si>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</si>
  <si>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</si>
  <si>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</si>
  <si>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</si>
  <si>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</si>
  <si>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</si>
  <si>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</si>
  <si>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</si>
  <si>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</si>
  <si>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</si>
  <si>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</si>
  <si>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</si>
  <si>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</si>
  <si>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</si>
  <si>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</si>
  <si>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</si>
  <si>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</si>
  <si>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</si>
  <si>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</si>
  <si>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</si>
  <si>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</si>
  <si>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</si>
  <si>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</si>
  <si>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</si>
  <si>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</si>
  <si>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</si>
  <si>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</si>
  <si>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</si>
  <si>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</si>
  <si>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</si>
  <si>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</si>
  <si>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</si>
  <si>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</si>
  <si>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</si>
  <si>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</si>
  <si>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</si>
  <si>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</si>
  <si>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</si>
  <si>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</si>
  <si>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</si>
  <si>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Trimmed Reads Acer</t>
  </si>
  <si>
    <t>Trimmed Reads Pcli</t>
  </si>
  <si>
    <t>Percent loss</t>
  </si>
  <si>
    <t>Percent remaining Acer</t>
  </si>
  <si>
    <t>Percent remaining Pcli</t>
  </si>
  <si>
    <t>Count Raw Reads</t>
  </si>
  <si>
    <t>Acer Aligned Reads (Locatelli + Shoguchi)</t>
  </si>
  <si>
    <t>Pcli Aligned Reads (Avila-Magana )</t>
  </si>
  <si>
    <t>Pcli percent alignment</t>
  </si>
  <si>
    <t>Acer percent alignment</t>
  </si>
  <si>
    <t xml:space="preserve">Mean </t>
  </si>
  <si>
    <t>St.dev</t>
  </si>
  <si>
    <t>Acer raw reads</t>
  </si>
  <si>
    <t>Acer trimmed reads</t>
  </si>
  <si>
    <t>Acer aligned reads</t>
  </si>
  <si>
    <t>Acer alignment rate</t>
  </si>
  <si>
    <t>Pcli raw reads</t>
  </si>
  <si>
    <t>Pcli trimmed reads</t>
  </si>
  <si>
    <t>Pcli aligned reads</t>
  </si>
  <si>
    <t>Pcli alignment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</si>
</sst>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O102"/>
  <sheetViews>
    <sheetView topLeftCell="A41" zoomScale="80" zoomScaleNormal="80" workbookViewId="0">
      <selection activeCell="O50" sqref="O50:O97"/>
    </sheetView>
  </sheetViews>
  <sheetFormatPr baseColWidth="10" defaultRowHeight="16" x14ac:dyDescent="0.2"/>
  <cols>
    <col min="1" max="1" width="28.1640625" customWidth="1"/>
    <col min="2" max="2" width="12.1640625" style="6" customWidth="1"/>
    <col min="3" max="3" width="11.5" style="6" customWidth="1"/>
    <col min="4" max="4" width="11.1640625" style="6" customWidth="1"/>
    <col min="5" max="5" width="10.1640625" style="6" customWidth="1"/>
    <col min="6" max="6" width="9.83203125" style="6" customWidth="1"/>
    <col min="7" max="7" width="11.33203125" style="6" customWidth="1"/>
    <col min="8" max="8" width="12.1640625" style="6" customWidth="1"/>
    <col min="9" max="9" width="10" style="6" customWidth="1"/>
    <col min="10" max="10" width="12.1640625" style="6" customWidth="1"/>
    <col min="11" max="11" width="10.83203125" style="6" customWidth="1"/>
    <col min="12" max="12" width="15.5" style="6" customWidth="1"/>
    <col min="13" max="13" width="15" style="10" customWidth="1"/>
    <col min="14" max="14" width="10.83203125" customWidth="1"/>
    <col min="15" max="15" width="10.83203125" style="10"/>
  </cols>
  <sheetData>
    <row r="1" spans="1:15" s="5" customFormat="1" ht="68" x14ac:dyDescent="0.2">
      <c r="A1" s="1" t="s">
        <v>0</v>
      </c>
      <c r="B1" s="4" t="s">
        <v>106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107</v>
      </c>
      <c r="M1" s="4" t="s">
        <v>110</v>
      </c>
      <c r="N1" s="4" t="s">
        <v>108</v>
      </c>
      <c r="O1" s="4" t="s">
        <v>109</v>
      </c>
    </row>
    <row r="2" spans="1:15" x14ac:dyDescent="0.2">
      <c r="A2" s="2" t="s">
        <v>1</v>
      </c>
      <c r="B2" s="6">
        <v>11893867</v>
      </c>
      <c r="C2" s="6">
        <v>4537382</v>
      </c>
      <c r="D2" s="6">
        <v>6915415</v>
      </c>
      <c r="E2" s="6">
        <v>440422</v>
      </c>
      <c r="F2" s="6">
        <v>648</v>
      </c>
      <c r="G2" s="6">
        <v>4247857</v>
      </c>
      <c r="I2" s="7">
        <f>(B2-G2)/B2</f>
        <v>0.64285316121325387</v>
      </c>
      <c r="J2" s="8">
        <f>1-I2</f>
        <v>0.35714683878674613</v>
      </c>
      <c r="L2" s="6">
        <v>2662471</v>
      </c>
      <c r="M2" s="10">
        <f>L2/G2</f>
        <v>0.62677980920732501</v>
      </c>
    </row>
    <row r="3" spans="1:15" x14ac:dyDescent="0.2">
      <c r="A3" s="2" t="s">
        <v>2</v>
      </c>
      <c r="B3" s="6">
        <v>13209851</v>
      </c>
      <c r="C3" s="6">
        <v>5054485</v>
      </c>
      <c r="D3" s="6">
        <v>7682393</v>
      </c>
      <c r="E3" s="6">
        <v>472188</v>
      </c>
      <c r="F3" s="6">
        <v>785</v>
      </c>
      <c r="G3" s="6">
        <v>4845731</v>
      </c>
      <c r="I3" s="7">
        <f t="shared" ref="I3:I49" si="0">(B3-G3)/B3</f>
        <v>0.63317292526615176</v>
      </c>
      <c r="J3" s="8">
        <f t="shared" ref="J3:J49" si="1">1-I3</f>
        <v>0.36682707473384824</v>
      </c>
      <c r="L3" s="6">
        <v>2985472</v>
      </c>
      <c r="M3" s="10">
        <f t="shared" ref="M3:M49" si="2">L3/G3</f>
        <v>0.61610353525608419</v>
      </c>
    </row>
    <row r="4" spans="1:15" x14ac:dyDescent="0.2">
      <c r="A4" s="2" t="s">
        <v>3</v>
      </c>
      <c r="B4" s="6">
        <v>13340389</v>
      </c>
      <c r="C4" s="6">
        <v>4538599</v>
      </c>
      <c r="D4" s="6">
        <v>8313112</v>
      </c>
      <c r="E4" s="6">
        <v>487935</v>
      </c>
      <c r="F4" s="6">
        <v>743</v>
      </c>
      <c r="G4" s="6">
        <v>4367644</v>
      </c>
      <c r="I4" s="7">
        <f t="shared" si="0"/>
        <v>0.67259995192044253</v>
      </c>
      <c r="J4" s="8">
        <f t="shared" si="1"/>
        <v>0.32740004807955747</v>
      </c>
      <c r="L4" s="6">
        <v>2730858</v>
      </c>
      <c r="M4" s="10">
        <f t="shared" si="2"/>
        <v>0.62524738737864172</v>
      </c>
    </row>
    <row r="5" spans="1:15" x14ac:dyDescent="0.2">
      <c r="A5" s="2" t="s">
        <v>4</v>
      </c>
      <c r="B5" s="6">
        <v>11816133</v>
      </c>
      <c r="C5" s="6">
        <v>3859991</v>
      </c>
      <c r="D5" s="6">
        <v>7537000</v>
      </c>
      <c r="E5" s="6">
        <v>418501</v>
      </c>
      <c r="F5" s="6">
        <v>641</v>
      </c>
      <c r="G5" s="6">
        <v>3629351</v>
      </c>
      <c r="I5" s="7">
        <f t="shared" si="0"/>
        <v>0.69284782085645114</v>
      </c>
      <c r="J5" s="8">
        <f t="shared" si="1"/>
        <v>0.30715217914354886</v>
      </c>
      <c r="L5" s="6">
        <v>2279884</v>
      </c>
      <c r="M5" s="10">
        <f t="shared" si="2"/>
        <v>0.62817952851625536</v>
      </c>
    </row>
    <row r="6" spans="1:15" x14ac:dyDescent="0.2">
      <c r="A6" s="2" t="s">
        <v>5</v>
      </c>
      <c r="B6" s="6">
        <v>13786013</v>
      </c>
      <c r="C6" s="6">
        <v>4779994</v>
      </c>
      <c r="D6" s="6">
        <v>8512407</v>
      </c>
      <c r="E6" s="6">
        <v>492844</v>
      </c>
      <c r="F6" s="6">
        <v>768</v>
      </c>
      <c r="G6" s="6">
        <v>4500345</v>
      </c>
      <c r="I6" s="7">
        <f t="shared" si="0"/>
        <v>0.67355717711857666</v>
      </c>
      <c r="J6" s="8">
        <f t="shared" si="1"/>
        <v>0.32644282288142334</v>
      </c>
      <c r="L6" s="6">
        <v>2904762</v>
      </c>
      <c r="M6" s="10">
        <f t="shared" si="2"/>
        <v>0.64545318192271928</v>
      </c>
    </row>
    <row r="7" spans="1:15" x14ac:dyDescent="0.2">
      <c r="A7" s="2" t="s">
        <v>6</v>
      </c>
      <c r="B7" s="6">
        <v>11690763</v>
      </c>
      <c r="C7" s="6">
        <v>4583919</v>
      </c>
      <c r="D7" s="6">
        <v>6676587</v>
      </c>
      <c r="E7" s="6">
        <v>429606</v>
      </c>
      <c r="F7" s="6">
        <v>651</v>
      </c>
      <c r="G7" s="6">
        <v>4408738</v>
      </c>
      <c r="I7" s="7">
        <f t="shared" si="0"/>
        <v>0.62288706049382747</v>
      </c>
      <c r="J7" s="8">
        <f t="shared" si="1"/>
        <v>0.37711293950617253</v>
      </c>
      <c r="L7" s="6">
        <v>2881861</v>
      </c>
      <c r="M7" s="10">
        <f t="shared" si="2"/>
        <v>0.65367027934070931</v>
      </c>
    </row>
    <row r="8" spans="1:15" x14ac:dyDescent="0.2">
      <c r="A8" s="2" t="s">
        <v>7</v>
      </c>
      <c r="B8" s="6">
        <v>12892034</v>
      </c>
      <c r="C8" s="6">
        <v>4613289</v>
      </c>
      <c r="D8" s="6">
        <v>7836790</v>
      </c>
      <c r="E8" s="6">
        <v>441301</v>
      </c>
      <c r="F8" s="6">
        <v>654</v>
      </c>
      <c r="G8" s="6">
        <v>4337416</v>
      </c>
      <c r="I8" s="7">
        <f t="shared" si="0"/>
        <v>0.66355844236836481</v>
      </c>
      <c r="J8" s="8">
        <f t="shared" si="1"/>
        <v>0.33644155763163519</v>
      </c>
      <c r="L8" s="6">
        <v>2667758</v>
      </c>
      <c r="M8" s="10">
        <f t="shared" si="2"/>
        <v>0.61505698323610192</v>
      </c>
    </row>
    <row r="9" spans="1:15" x14ac:dyDescent="0.2">
      <c r="A9" s="2" t="s">
        <v>8</v>
      </c>
      <c r="B9" s="6">
        <v>15041032</v>
      </c>
      <c r="C9" s="6">
        <v>5350066</v>
      </c>
      <c r="D9" s="6">
        <v>9150839</v>
      </c>
      <c r="E9" s="6">
        <v>539333</v>
      </c>
      <c r="F9" s="6">
        <v>794</v>
      </c>
      <c r="G9" s="6">
        <v>5025037</v>
      </c>
      <c r="I9" s="7">
        <f t="shared" si="0"/>
        <v>0.66591142150352445</v>
      </c>
      <c r="J9" s="8">
        <f t="shared" si="1"/>
        <v>0.33408857849647555</v>
      </c>
      <c r="L9" s="6">
        <v>3293109</v>
      </c>
      <c r="M9" s="10">
        <f t="shared" si="2"/>
        <v>0.65534024923597578</v>
      </c>
    </row>
    <row r="10" spans="1:15" x14ac:dyDescent="0.2">
      <c r="A10" s="2" t="s">
        <v>9</v>
      </c>
      <c r="B10" s="6">
        <v>11570068</v>
      </c>
      <c r="C10" s="6">
        <v>3410961</v>
      </c>
      <c r="D10" s="6">
        <v>7748533</v>
      </c>
      <c r="E10" s="6">
        <v>409963</v>
      </c>
      <c r="F10" s="6">
        <v>611</v>
      </c>
      <c r="G10" s="6">
        <v>2987276</v>
      </c>
      <c r="I10" s="7">
        <f t="shared" si="0"/>
        <v>0.74180998763360773</v>
      </c>
      <c r="J10" s="8">
        <f t="shared" si="1"/>
        <v>0.25819001236639227</v>
      </c>
      <c r="L10" s="6">
        <v>1618015</v>
      </c>
      <c r="M10" s="10">
        <f t="shared" si="2"/>
        <v>0.54163559041749076</v>
      </c>
    </row>
    <row r="11" spans="1:15" x14ac:dyDescent="0.2">
      <c r="A11" s="2" t="s">
        <v>10</v>
      </c>
      <c r="B11" s="6">
        <v>13899610</v>
      </c>
      <c r="C11" s="6">
        <v>4290747</v>
      </c>
      <c r="D11" s="6">
        <v>9127776</v>
      </c>
      <c r="E11" s="6">
        <v>480336</v>
      </c>
      <c r="F11" s="6">
        <v>751</v>
      </c>
      <c r="G11" s="6">
        <v>3727077</v>
      </c>
      <c r="I11" s="7">
        <f t="shared" si="0"/>
        <v>0.73185744060444857</v>
      </c>
      <c r="J11" s="8">
        <f t="shared" si="1"/>
        <v>0.26814255939555143</v>
      </c>
      <c r="L11" s="6">
        <v>2165343</v>
      </c>
      <c r="M11" s="10">
        <f t="shared" si="2"/>
        <v>0.580976191261946</v>
      </c>
    </row>
    <row r="12" spans="1:15" x14ac:dyDescent="0.2">
      <c r="A12" s="2" t="s">
        <v>11</v>
      </c>
      <c r="B12" s="6">
        <v>14013158</v>
      </c>
      <c r="C12" s="6">
        <v>5877458</v>
      </c>
      <c r="D12" s="6">
        <v>7636269</v>
      </c>
      <c r="E12" s="6">
        <v>498636</v>
      </c>
      <c r="F12" s="6">
        <v>795</v>
      </c>
      <c r="G12" s="6">
        <v>5640952</v>
      </c>
      <c r="I12" s="7">
        <f t="shared" si="0"/>
        <v>0.59745319363415439</v>
      </c>
      <c r="J12" s="8">
        <f t="shared" si="1"/>
        <v>0.40254680636584561</v>
      </c>
      <c r="L12" s="6">
        <v>3594560</v>
      </c>
      <c r="M12" s="10">
        <f t="shared" si="2"/>
        <v>0.63722577323827612</v>
      </c>
    </row>
    <row r="13" spans="1:15" x14ac:dyDescent="0.2">
      <c r="A13" s="2" t="s">
        <v>12</v>
      </c>
      <c r="B13" s="6">
        <v>13173395</v>
      </c>
      <c r="C13" s="6">
        <v>4393252</v>
      </c>
      <c r="D13" s="6">
        <v>8315845</v>
      </c>
      <c r="E13" s="6">
        <v>463600</v>
      </c>
      <c r="F13" s="6">
        <v>698</v>
      </c>
      <c r="G13" s="6">
        <v>4198117</v>
      </c>
      <c r="I13" s="7">
        <f t="shared" si="0"/>
        <v>0.68131852115570812</v>
      </c>
      <c r="J13" s="8">
        <f t="shared" si="1"/>
        <v>0.31868147884429188</v>
      </c>
      <c r="L13" s="6">
        <v>2608345</v>
      </c>
      <c r="M13" s="10">
        <f t="shared" si="2"/>
        <v>0.62131307917335321</v>
      </c>
    </row>
    <row r="14" spans="1:15" x14ac:dyDescent="0.2">
      <c r="A14" s="2" t="s">
        <v>13</v>
      </c>
      <c r="B14" s="6">
        <v>14424718</v>
      </c>
      <c r="C14" s="6">
        <v>3418670</v>
      </c>
      <c r="D14" s="6">
        <v>10484051</v>
      </c>
      <c r="E14" s="6">
        <v>521211</v>
      </c>
      <c r="F14" s="6">
        <v>786</v>
      </c>
      <c r="G14" s="6">
        <v>3183800</v>
      </c>
      <c r="I14" s="7">
        <f t="shared" si="0"/>
        <v>0.77928164696183311</v>
      </c>
      <c r="J14" s="8">
        <f t="shared" si="1"/>
        <v>0.22071835303816689</v>
      </c>
      <c r="L14" s="6">
        <v>2045023</v>
      </c>
      <c r="M14" s="10">
        <f t="shared" si="2"/>
        <v>0.64232143978893141</v>
      </c>
    </row>
    <row r="15" spans="1:15" x14ac:dyDescent="0.2">
      <c r="A15" s="2" t="s">
        <v>14</v>
      </c>
      <c r="B15" s="6">
        <v>11795849</v>
      </c>
      <c r="C15" s="6">
        <v>4132095</v>
      </c>
      <c r="D15" s="6">
        <v>7247189</v>
      </c>
      <c r="E15" s="6">
        <v>415942</v>
      </c>
      <c r="F15" s="6">
        <v>623</v>
      </c>
      <c r="G15" s="6">
        <v>3981280</v>
      </c>
      <c r="I15" s="7">
        <f t="shared" si="0"/>
        <v>0.66248465879819252</v>
      </c>
      <c r="J15" s="8">
        <f t="shared" si="1"/>
        <v>0.33751534120180748</v>
      </c>
      <c r="L15" s="6">
        <v>2488211</v>
      </c>
      <c r="M15" s="10">
        <f t="shared" si="2"/>
        <v>0.62497764538038014</v>
      </c>
    </row>
    <row r="16" spans="1:15" x14ac:dyDescent="0.2">
      <c r="A16" s="2" t="s">
        <v>15</v>
      </c>
      <c r="B16" s="6">
        <v>16734417</v>
      </c>
      <c r="C16" s="6">
        <v>5103864</v>
      </c>
      <c r="D16" s="6">
        <v>11059966</v>
      </c>
      <c r="E16" s="6">
        <v>569696</v>
      </c>
      <c r="F16" s="6">
        <v>891</v>
      </c>
      <c r="G16" s="6">
        <v>4395690</v>
      </c>
      <c r="I16" s="7">
        <f t="shared" si="0"/>
        <v>0.73732637354501207</v>
      </c>
      <c r="J16" s="8">
        <f t="shared" si="1"/>
        <v>0.26267362645498793</v>
      </c>
      <c r="L16" s="6">
        <v>2394894</v>
      </c>
      <c r="M16" s="10">
        <f t="shared" si="2"/>
        <v>0.54482777447909203</v>
      </c>
    </row>
    <row r="17" spans="1:13" x14ac:dyDescent="0.2">
      <c r="A17" s="2" t="s">
        <v>16</v>
      </c>
      <c r="B17" s="6">
        <v>13126670</v>
      </c>
      <c r="C17" s="6">
        <v>4325520</v>
      </c>
      <c r="D17" s="6">
        <v>8337480</v>
      </c>
      <c r="E17" s="6">
        <v>462982</v>
      </c>
      <c r="F17" s="6">
        <v>688</v>
      </c>
      <c r="G17" s="6">
        <v>3745497</v>
      </c>
      <c r="I17" s="7">
        <f t="shared" si="0"/>
        <v>0.71466510546848516</v>
      </c>
      <c r="J17" s="8">
        <f t="shared" si="1"/>
        <v>0.28533489453151484</v>
      </c>
      <c r="L17" s="6">
        <v>2008664</v>
      </c>
      <c r="M17" s="10">
        <f t="shared" si="2"/>
        <v>0.53628770761263456</v>
      </c>
    </row>
    <row r="18" spans="1:13" x14ac:dyDescent="0.2">
      <c r="A18" s="2" t="s">
        <v>17</v>
      </c>
      <c r="B18" s="6">
        <v>13417235</v>
      </c>
      <c r="C18" s="6">
        <v>4174095</v>
      </c>
      <c r="D18" s="6">
        <v>8763614</v>
      </c>
      <c r="E18" s="6">
        <v>478773</v>
      </c>
      <c r="F18" s="6">
        <v>753</v>
      </c>
      <c r="G18" s="6">
        <v>3395173</v>
      </c>
      <c r="I18" s="7">
        <f t="shared" si="0"/>
        <v>0.74695434640594727</v>
      </c>
      <c r="J18" s="8">
        <f t="shared" si="1"/>
        <v>0.25304565359405273</v>
      </c>
      <c r="L18" s="6">
        <v>1846632</v>
      </c>
      <c r="M18" s="10">
        <f t="shared" si="2"/>
        <v>0.5438992357679564</v>
      </c>
    </row>
    <row r="19" spans="1:13" x14ac:dyDescent="0.2">
      <c r="A19" s="2" t="s">
        <v>18</v>
      </c>
      <c r="B19" s="6">
        <v>13968542</v>
      </c>
      <c r="C19" s="6">
        <v>4518478</v>
      </c>
      <c r="D19" s="6">
        <v>8942575</v>
      </c>
      <c r="E19" s="6">
        <v>506744</v>
      </c>
      <c r="F19" s="6">
        <v>745</v>
      </c>
      <c r="G19" s="6">
        <v>4216482</v>
      </c>
      <c r="I19" s="7">
        <f t="shared" si="0"/>
        <v>0.69814444485329963</v>
      </c>
      <c r="J19" s="8">
        <f t="shared" si="1"/>
        <v>0.30185555514670037</v>
      </c>
      <c r="L19" s="6">
        <v>2716864</v>
      </c>
      <c r="M19" s="10">
        <f t="shared" si="2"/>
        <v>0.6443437918150724</v>
      </c>
    </row>
    <row r="20" spans="1:13" x14ac:dyDescent="0.2">
      <c r="A20" s="2" t="s">
        <v>19</v>
      </c>
      <c r="B20" s="6">
        <v>13687891</v>
      </c>
      <c r="C20" s="6">
        <v>5433153</v>
      </c>
      <c r="D20" s="6">
        <v>7762937</v>
      </c>
      <c r="E20" s="6">
        <v>491091</v>
      </c>
      <c r="F20" s="6">
        <v>710</v>
      </c>
      <c r="G20" s="6">
        <v>5140680</v>
      </c>
      <c r="I20" s="7">
        <f t="shared" si="0"/>
        <v>0.62443593392144925</v>
      </c>
      <c r="J20" s="8">
        <f t="shared" si="1"/>
        <v>0.37556406607855075</v>
      </c>
      <c r="L20" s="6">
        <v>3311019</v>
      </c>
      <c r="M20" s="10">
        <f t="shared" si="2"/>
        <v>0.64408191134246828</v>
      </c>
    </row>
    <row r="21" spans="1:13" x14ac:dyDescent="0.2">
      <c r="A21" s="2" t="s">
        <v>20</v>
      </c>
      <c r="B21" s="6">
        <v>8880017</v>
      </c>
      <c r="C21" s="6">
        <v>1921176</v>
      </c>
      <c r="D21" s="6">
        <v>6647552</v>
      </c>
      <c r="E21" s="6">
        <v>310792</v>
      </c>
      <c r="F21" s="6">
        <v>497</v>
      </c>
      <c r="G21" s="6">
        <v>1458102</v>
      </c>
      <c r="I21" s="7">
        <f t="shared" si="0"/>
        <v>0.83579963867186291</v>
      </c>
      <c r="J21" s="8">
        <f t="shared" si="1"/>
        <v>0.16420036132813709</v>
      </c>
      <c r="L21" s="6">
        <v>832707</v>
      </c>
      <c r="M21" s="10">
        <f t="shared" si="2"/>
        <v>0.57108967685388268</v>
      </c>
    </row>
    <row r="22" spans="1:13" x14ac:dyDescent="0.2">
      <c r="A22" s="2" t="s">
        <v>21</v>
      </c>
      <c r="B22" s="6">
        <v>12205253</v>
      </c>
      <c r="C22" s="6">
        <v>3594545</v>
      </c>
      <c r="D22" s="6">
        <v>8167000</v>
      </c>
      <c r="E22" s="6">
        <v>443074</v>
      </c>
      <c r="F22" s="6">
        <v>634</v>
      </c>
      <c r="G22" s="6">
        <v>3034018</v>
      </c>
      <c r="I22" s="7">
        <f t="shared" si="0"/>
        <v>0.75141703330524978</v>
      </c>
      <c r="J22" s="8">
        <f t="shared" si="1"/>
        <v>0.24858296669475022</v>
      </c>
      <c r="L22" s="6">
        <v>1797165</v>
      </c>
      <c r="M22" s="10">
        <f t="shared" si="2"/>
        <v>0.59233827881047507</v>
      </c>
    </row>
    <row r="23" spans="1:13" x14ac:dyDescent="0.2">
      <c r="A23" s="2" t="s">
        <v>22</v>
      </c>
      <c r="B23" s="6">
        <v>6299928</v>
      </c>
      <c r="C23" s="6">
        <v>1329595</v>
      </c>
      <c r="D23" s="6">
        <v>4736577</v>
      </c>
      <c r="E23" s="6">
        <v>233415</v>
      </c>
      <c r="F23" s="6">
        <v>341</v>
      </c>
      <c r="G23" s="6">
        <v>852712</v>
      </c>
      <c r="I23" s="7">
        <f t="shared" si="0"/>
        <v>0.86464734200136895</v>
      </c>
      <c r="J23" s="8">
        <f t="shared" si="1"/>
        <v>0.13535265799863105</v>
      </c>
      <c r="L23" s="6">
        <v>491217</v>
      </c>
      <c r="M23" s="10">
        <f t="shared" si="2"/>
        <v>0.57606436874349132</v>
      </c>
    </row>
    <row r="24" spans="1:13" x14ac:dyDescent="0.2">
      <c r="A24" s="2" t="s">
        <v>23</v>
      </c>
      <c r="B24" s="6">
        <v>10027271</v>
      </c>
      <c r="C24" s="6">
        <v>2803853</v>
      </c>
      <c r="D24" s="6">
        <v>6875352</v>
      </c>
      <c r="E24" s="6">
        <v>347516</v>
      </c>
      <c r="F24" s="6">
        <v>550</v>
      </c>
      <c r="G24" s="6">
        <v>2267916</v>
      </c>
      <c r="I24" s="7">
        <f t="shared" si="0"/>
        <v>0.77382520129355237</v>
      </c>
      <c r="J24" s="8">
        <f t="shared" si="1"/>
        <v>0.22617479870644763</v>
      </c>
      <c r="L24" s="6">
        <v>1292748</v>
      </c>
      <c r="M24" s="10">
        <f t="shared" si="2"/>
        <v>0.5700158206917717</v>
      </c>
    </row>
    <row r="25" spans="1:13" x14ac:dyDescent="0.2">
      <c r="A25" s="2" t="s">
        <v>24</v>
      </c>
      <c r="B25" s="6">
        <v>12982523</v>
      </c>
      <c r="C25" s="6">
        <v>4518500</v>
      </c>
      <c r="D25" s="6">
        <v>7995161</v>
      </c>
      <c r="E25" s="6">
        <v>468170</v>
      </c>
      <c r="F25" s="6">
        <v>692</v>
      </c>
      <c r="G25" s="6">
        <v>4210722</v>
      </c>
      <c r="I25" s="7">
        <f t="shared" si="0"/>
        <v>0.67566227304199655</v>
      </c>
      <c r="J25" s="8">
        <f t="shared" si="1"/>
        <v>0.32433772695800345</v>
      </c>
      <c r="L25" s="6">
        <v>2876914</v>
      </c>
      <c r="M25" s="10">
        <f t="shared" si="2"/>
        <v>0.68323532163842682</v>
      </c>
    </row>
    <row r="26" spans="1:13" x14ac:dyDescent="0.2">
      <c r="A26" s="2" t="s">
        <v>25</v>
      </c>
      <c r="B26" s="6">
        <v>8999379</v>
      </c>
      <c r="C26" s="6">
        <v>2885402</v>
      </c>
      <c r="D26" s="6">
        <v>5785713</v>
      </c>
      <c r="E26" s="6">
        <v>327766</v>
      </c>
      <c r="F26" s="6">
        <v>498</v>
      </c>
      <c r="G26" s="6">
        <v>2615820</v>
      </c>
      <c r="I26" s="7">
        <f t="shared" si="0"/>
        <v>0.70933327732946905</v>
      </c>
      <c r="J26" s="8">
        <f t="shared" si="1"/>
        <v>0.29066672267053095</v>
      </c>
      <c r="L26" s="6">
        <v>1719431</v>
      </c>
      <c r="M26" s="10">
        <f t="shared" si="2"/>
        <v>0.65732007554036598</v>
      </c>
    </row>
    <row r="27" spans="1:13" x14ac:dyDescent="0.2">
      <c r="A27" s="2" t="s">
        <v>26</v>
      </c>
      <c r="B27" s="6">
        <v>8925185</v>
      </c>
      <c r="C27" s="6">
        <v>2590358</v>
      </c>
      <c r="D27" s="6">
        <v>6023869</v>
      </c>
      <c r="E27" s="6">
        <v>310475</v>
      </c>
      <c r="F27" s="6">
        <v>483</v>
      </c>
      <c r="G27" s="6">
        <v>2191125</v>
      </c>
      <c r="I27" s="7">
        <f t="shared" si="0"/>
        <v>0.75450088709645791</v>
      </c>
      <c r="J27" s="8">
        <f t="shared" si="1"/>
        <v>0.24549911290354209</v>
      </c>
      <c r="L27" s="6">
        <v>1255095</v>
      </c>
      <c r="M27" s="10">
        <f t="shared" si="2"/>
        <v>0.57280848879000512</v>
      </c>
    </row>
    <row r="28" spans="1:13" x14ac:dyDescent="0.2">
      <c r="A28" s="2" t="s">
        <v>27</v>
      </c>
      <c r="B28" s="6">
        <v>10765315</v>
      </c>
      <c r="C28" s="6">
        <v>3832744</v>
      </c>
      <c r="D28" s="6">
        <v>6556926</v>
      </c>
      <c r="E28" s="6">
        <v>375099</v>
      </c>
      <c r="F28" s="6">
        <v>546</v>
      </c>
      <c r="G28" s="6">
        <v>3709718</v>
      </c>
      <c r="I28" s="7">
        <f t="shared" si="0"/>
        <v>0.65540088701538224</v>
      </c>
      <c r="J28" s="8">
        <f t="shared" si="1"/>
        <v>0.34459911298461776</v>
      </c>
      <c r="L28" s="6">
        <v>2329565</v>
      </c>
      <c r="M28" s="10">
        <f t="shared" si="2"/>
        <v>0.62796282628490896</v>
      </c>
    </row>
    <row r="29" spans="1:13" x14ac:dyDescent="0.2">
      <c r="A29" s="2" t="s">
        <v>28</v>
      </c>
      <c r="B29" s="6">
        <v>6642725</v>
      </c>
      <c r="C29" s="6">
        <v>1668858</v>
      </c>
      <c r="D29" s="6">
        <v>4737455</v>
      </c>
      <c r="E29" s="6">
        <v>236096</v>
      </c>
      <c r="F29" s="6">
        <v>316</v>
      </c>
      <c r="G29" s="6">
        <v>1197643</v>
      </c>
      <c r="I29" s="7">
        <f t="shared" si="0"/>
        <v>0.81970606942181112</v>
      </c>
      <c r="J29" s="8">
        <f t="shared" si="1"/>
        <v>0.18029393057818888</v>
      </c>
      <c r="L29" s="6">
        <v>756622</v>
      </c>
      <c r="M29" s="10">
        <f t="shared" si="2"/>
        <v>0.63175921372228616</v>
      </c>
    </row>
    <row r="30" spans="1:13" x14ac:dyDescent="0.2">
      <c r="A30" s="2" t="s">
        <v>29</v>
      </c>
      <c r="B30" s="6">
        <v>9667701</v>
      </c>
      <c r="C30" s="6">
        <v>2402571</v>
      </c>
      <c r="D30" s="6">
        <v>6927282</v>
      </c>
      <c r="E30" s="6">
        <v>337333</v>
      </c>
      <c r="F30" s="6">
        <v>515</v>
      </c>
      <c r="G30" s="6">
        <v>2089329</v>
      </c>
      <c r="I30" s="7">
        <f t="shared" si="0"/>
        <v>0.7838856414777412</v>
      </c>
      <c r="J30" s="8">
        <f t="shared" si="1"/>
        <v>0.2161143585222588</v>
      </c>
      <c r="L30" s="6">
        <v>1221674</v>
      </c>
      <c r="M30" s="10">
        <f t="shared" si="2"/>
        <v>0.58472074048653899</v>
      </c>
    </row>
    <row r="31" spans="1:13" x14ac:dyDescent="0.2">
      <c r="A31" s="2" t="s">
        <v>30</v>
      </c>
      <c r="B31" s="6">
        <v>12461234</v>
      </c>
      <c r="C31" s="6">
        <v>4644535</v>
      </c>
      <c r="D31" s="6">
        <v>7366510</v>
      </c>
      <c r="E31" s="6">
        <v>449511</v>
      </c>
      <c r="F31" s="6">
        <v>678</v>
      </c>
      <c r="G31" s="6">
        <v>4508437</v>
      </c>
      <c r="I31" s="7">
        <f t="shared" si="0"/>
        <v>0.63820300621912729</v>
      </c>
      <c r="J31" s="8">
        <f t="shared" si="1"/>
        <v>0.36179699378087271</v>
      </c>
      <c r="L31" s="6">
        <v>2961053</v>
      </c>
      <c r="M31" s="10">
        <f t="shared" si="2"/>
        <v>0.65678038752676371</v>
      </c>
    </row>
    <row r="32" spans="1:13" x14ac:dyDescent="0.2">
      <c r="A32" s="2" t="s">
        <v>31</v>
      </c>
      <c r="B32" s="6">
        <v>11546185</v>
      </c>
      <c r="C32" s="6">
        <v>4943729</v>
      </c>
      <c r="D32" s="6">
        <v>6191769</v>
      </c>
      <c r="E32" s="6">
        <v>410068</v>
      </c>
      <c r="F32" s="6">
        <v>619</v>
      </c>
      <c r="G32" s="6">
        <v>4728151</v>
      </c>
      <c r="I32" s="7">
        <f t="shared" si="0"/>
        <v>0.59050101830171609</v>
      </c>
      <c r="J32" s="8">
        <f t="shared" si="1"/>
        <v>0.40949898169828391</v>
      </c>
      <c r="L32" s="6">
        <v>3131725</v>
      </c>
      <c r="M32" s="10">
        <f t="shared" si="2"/>
        <v>0.66235723013076364</v>
      </c>
    </row>
    <row r="33" spans="1:13" x14ac:dyDescent="0.2">
      <c r="A33" s="2" t="s">
        <v>32</v>
      </c>
      <c r="B33" s="6">
        <v>11893894</v>
      </c>
      <c r="C33" s="6">
        <v>6107116</v>
      </c>
      <c r="D33" s="6">
        <v>5368056</v>
      </c>
      <c r="E33" s="6">
        <v>418072</v>
      </c>
      <c r="F33" s="6">
        <v>650</v>
      </c>
      <c r="G33" s="6">
        <v>5608466</v>
      </c>
      <c r="I33" s="7">
        <f t="shared" si="0"/>
        <v>0.5284583837723793</v>
      </c>
      <c r="J33" s="8">
        <f t="shared" si="1"/>
        <v>0.4715416162276207</v>
      </c>
      <c r="L33" s="6">
        <v>3355000</v>
      </c>
      <c r="M33" s="10">
        <f t="shared" si="2"/>
        <v>0.59820278842735253</v>
      </c>
    </row>
    <row r="34" spans="1:13" x14ac:dyDescent="0.2">
      <c r="A34" s="2" t="s">
        <v>33</v>
      </c>
      <c r="B34" s="6">
        <v>9525611</v>
      </c>
      <c r="C34" s="6">
        <v>3016172</v>
      </c>
      <c r="D34" s="6">
        <v>6181261</v>
      </c>
      <c r="E34" s="6">
        <v>327658</v>
      </c>
      <c r="F34" s="6">
        <v>520</v>
      </c>
      <c r="G34" s="6">
        <v>2647726</v>
      </c>
      <c r="I34" s="7">
        <f t="shared" si="0"/>
        <v>0.7220413472689573</v>
      </c>
      <c r="J34" s="8">
        <f t="shared" si="1"/>
        <v>0.2779586527310427</v>
      </c>
      <c r="L34" s="6">
        <v>1460306</v>
      </c>
      <c r="M34" s="10">
        <f t="shared" si="2"/>
        <v>0.55153214494249025</v>
      </c>
    </row>
    <row r="35" spans="1:13" x14ac:dyDescent="0.2">
      <c r="A35" s="2" t="s">
        <v>34</v>
      </c>
      <c r="B35" s="6">
        <v>10786783</v>
      </c>
      <c r="C35" s="6">
        <v>3667349</v>
      </c>
      <c r="D35" s="6">
        <v>6740598</v>
      </c>
      <c r="E35" s="6">
        <v>378272</v>
      </c>
      <c r="F35" s="6">
        <v>564</v>
      </c>
      <c r="G35" s="6">
        <v>3556875</v>
      </c>
      <c r="I35" s="7">
        <f t="shared" si="0"/>
        <v>0.67025618296020228</v>
      </c>
      <c r="J35" s="8">
        <f t="shared" si="1"/>
        <v>0.32974381703979772</v>
      </c>
      <c r="L35" s="6">
        <v>2249647</v>
      </c>
      <c r="M35" s="10">
        <f t="shared" si="2"/>
        <v>0.6324785099279564</v>
      </c>
    </row>
    <row r="36" spans="1:13" x14ac:dyDescent="0.2">
      <c r="A36" s="2" t="s">
        <v>35</v>
      </c>
      <c r="B36" s="6">
        <v>11865741</v>
      </c>
      <c r="C36" s="6">
        <v>3967556</v>
      </c>
      <c r="D36" s="6">
        <v>7476091</v>
      </c>
      <c r="E36" s="6">
        <v>421470</v>
      </c>
      <c r="F36" s="6">
        <v>624</v>
      </c>
      <c r="G36" s="6">
        <v>3636838</v>
      </c>
      <c r="I36" s="7">
        <f t="shared" si="0"/>
        <v>0.69350097899490648</v>
      </c>
      <c r="J36" s="8">
        <f t="shared" si="1"/>
        <v>0.30649902100509352</v>
      </c>
      <c r="L36" s="6">
        <v>2321014</v>
      </c>
      <c r="M36" s="10">
        <f t="shared" si="2"/>
        <v>0.63819559738432119</v>
      </c>
    </row>
    <row r="37" spans="1:13" x14ac:dyDescent="0.2">
      <c r="A37" s="2" t="s">
        <v>36</v>
      </c>
      <c r="B37" s="6">
        <v>6537998</v>
      </c>
      <c r="C37" s="6">
        <v>1743368</v>
      </c>
      <c r="D37" s="6">
        <v>4569321</v>
      </c>
      <c r="E37" s="6">
        <v>224963</v>
      </c>
      <c r="F37" s="6">
        <v>346</v>
      </c>
      <c r="G37" s="6">
        <v>1447075</v>
      </c>
      <c r="I37" s="7">
        <f t="shared" si="0"/>
        <v>0.7786669558479522</v>
      </c>
      <c r="J37" s="8">
        <f t="shared" si="1"/>
        <v>0.2213330441520478</v>
      </c>
      <c r="L37" s="6">
        <v>797049</v>
      </c>
      <c r="M37" s="10">
        <f t="shared" si="2"/>
        <v>0.55080006219442668</v>
      </c>
    </row>
    <row r="38" spans="1:13" x14ac:dyDescent="0.2">
      <c r="A38" s="2" t="s">
        <v>37</v>
      </c>
      <c r="B38" s="6">
        <v>13224558</v>
      </c>
      <c r="C38" s="6">
        <v>4607503</v>
      </c>
      <c r="D38" s="6">
        <v>8153501</v>
      </c>
      <c r="E38" s="6">
        <v>462832</v>
      </c>
      <c r="F38" s="6">
        <v>722</v>
      </c>
      <c r="G38" s="6">
        <v>4375058</v>
      </c>
      <c r="I38" s="7">
        <f t="shared" si="0"/>
        <v>0.66917170312988905</v>
      </c>
      <c r="J38" s="8">
        <f t="shared" si="1"/>
        <v>0.33082829687011095</v>
      </c>
      <c r="L38" s="6">
        <v>2808404</v>
      </c>
      <c r="M38" s="10">
        <f t="shared" si="2"/>
        <v>0.64191240436126784</v>
      </c>
    </row>
    <row r="39" spans="1:13" x14ac:dyDescent="0.2">
      <c r="A39" s="2" t="s">
        <v>38</v>
      </c>
      <c r="B39" s="6">
        <v>13680610</v>
      </c>
      <c r="C39" s="6">
        <v>6324658</v>
      </c>
      <c r="D39" s="6">
        <v>6791062</v>
      </c>
      <c r="E39" s="6">
        <v>564168</v>
      </c>
      <c r="F39" s="6">
        <v>722</v>
      </c>
      <c r="G39" s="6">
        <v>5899108</v>
      </c>
      <c r="I39" s="7">
        <f t="shared" si="0"/>
        <v>0.56879788255055874</v>
      </c>
      <c r="J39" s="8">
        <f t="shared" si="1"/>
        <v>0.43120211744944126</v>
      </c>
      <c r="L39" s="6">
        <v>3720218</v>
      </c>
      <c r="M39" s="10">
        <f t="shared" si="2"/>
        <v>0.63064076806188329</v>
      </c>
    </row>
    <row r="40" spans="1:13" x14ac:dyDescent="0.2">
      <c r="A40" s="2" t="s">
        <v>39</v>
      </c>
      <c r="B40" s="6">
        <v>14877314</v>
      </c>
      <c r="C40" s="6">
        <v>4637854</v>
      </c>
      <c r="D40" s="6">
        <v>9719315</v>
      </c>
      <c r="E40" s="6">
        <v>519343</v>
      </c>
      <c r="F40" s="6">
        <v>802</v>
      </c>
      <c r="G40" s="6">
        <v>4090239</v>
      </c>
      <c r="I40" s="7">
        <f t="shared" si="0"/>
        <v>0.72506871872167244</v>
      </c>
      <c r="J40" s="8">
        <f t="shared" si="1"/>
        <v>0.27493128127832756</v>
      </c>
      <c r="L40" s="6">
        <v>2434273</v>
      </c>
      <c r="M40" s="10">
        <f t="shared" si="2"/>
        <v>0.59514199536995271</v>
      </c>
    </row>
    <row r="41" spans="1:13" x14ac:dyDescent="0.2">
      <c r="A41" s="2" t="s">
        <v>40</v>
      </c>
      <c r="B41" s="6">
        <v>7959769</v>
      </c>
      <c r="C41" s="6">
        <v>2528904</v>
      </c>
      <c r="D41" s="6">
        <v>5132666</v>
      </c>
      <c r="E41" s="6">
        <v>297749</v>
      </c>
      <c r="F41" s="6">
        <v>450</v>
      </c>
      <c r="G41" s="6">
        <v>2100417</v>
      </c>
      <c r="I41" s="7">
        <f t="shared" si="0"/>
        <v>0.73612085978877029</v>
      </c>
      <c r="J41" s="8">
        <f t="shared" si="1"/>
        <v>0.26387914021122971</v>
      </c>
      <c r="L41" s="6">
        <v>1247946</v>
      </c>
      <c r="M41" s="10">
        <f t="shared" si="2"/>
        <v>0.59414202037024078</v>
      </c>
    </row>
    <row r="42" spans="1:13" x14ac:dyDescent="0.2">
      <c r="A42" s="2" t="s">
        <v>41</v>
      </c>
      <c r="B42" s="6">
        <v>8075522</v>
      </c>
      <c r="C42" s="6">
        <v>2292116</v>
      </c>
      <c r="D42" s="6">
        <v>5498615</v>
      </c>
      <c r="E42" s="6">
        <v>284357</v>
      </c>
      <c r="F42" s="6">
        <v>434</v>
      </c>
      <c r="G42" s="6">
        <v>2067927</v>
      </c>
      <c r="I42" s="7">
        <f t="shared" si="0"/>
        <v>0.74392652264460424</v>
      </c>
      <c r="J42" s="8">
        <f t="shared" si="1"/>
        <v>0.25607347735539576</v>
      </c>
      <c r="L42" s="6">
        <v>1256721</v>
      </c>
      <c r="M42" s="10">
        <f t="shared" si="2"/>
        <v>0.60772019515195652</v>
      </c>
    </row>
    <row r="43" spans="1:13" x14ac:dyDescent="0.2">
      <c r="A43" s="2" t="s">
        <v>42</v>
      </c>
      <c r="B43" s="6">
        <v>13426280</v>
      </c>
      <c r="C43" s="6">
        <v>3682840</v>
      </c>
      <c r="D43" s="6">
        <v>9220692</v>
      </c>
      <c r="E43" s="6">
        <v>522040</v>
      </c>
      <c r="F43" s="6">
        <v>708</v>
      </c>
      <c r="G43" s="6">
        <v>3257590</v>
      </c>
      <c r="I43" s="7">
        <f t="shared" si="0"/>
        <v>0.75737210902796603</v>
      </c>
      <c r="J43" s="8">
        <f t="shared" si="1"/>
        <v>0.24262789097203397</v>
      </c>
      <c r="L43" s="6">
        <v>1997382</v>
      </c>
      <c r="M43" s="10">
        <f t="shared" si="2"/>
        <v>0.61314714251946989</v>
      </c>
    </row>
    <row r="44" spans="1:13" x14ac:dyDescent="0.2">
      <c r="A44" s="2" t="s">
        <v>43</v>
      </c>
      <c r="B44" s="6">
        <v>10239279</v>
      </c>
      <c r="C44" s="6">
        <v>4216042</v>
      </c>
      <c r="D44" s="6">
        <v>5669925</v>
      </c>
      <c r="E44" s="6">
        <v>352830</v>
      </c>
      <c r="F44" s="6">
        <v>482</v>
      </c>
      <c r="G44" s="6">
        <v>4081431</v>
      </c>
      <c r="I44" s="7">
        <f t="shared" si="0"/>
        <v>0.60139468804395313</v>
      </c>
      <c r="J44" s="8">
        <f t="shared" si="1"/>
        <v>0.39860531195604687</v>
      </c>
      <c r="L44" s="6">
        <v>2527772</v>
      </c>
      <c r="M44" s="10">
        <f t="shared" si="2"/>
        <v>0.61933473823274243</v>
      </c>
    </row>
    <row r="45" spans="1:13" x14ac:dyDescent="0.2">
      <c r="A45" s="2" t="s">
        <v>44</v>
      </c>
      <c r="B45" s="6">
        <v>16437956</v>
      </c>
      <c r="C45" s="6">
        <v>6523961</v>
      </c>
      <c r="D45" s="6">
        <v>9338883</v>
      </c>
      <c r="E45" s="6">
        <v>574233</v>
      </c>
      <c r="F45" s="6">
        <v>879</v>
      </c>
      <c r="G45" s="6">
        <v>6307683</v>
      </c>
      <c r="I45" s="7">
        <f t="shared" si="0"/>
        <v>0.61627327631245632</v>
      </c>
      <c r="J45" s="8">
        <f t="shared" si="1"/>
        <v>0.38372672368754368</v>
      </c>
      <c r="L45" s="6">
        <v>4015516</v>
      </c>
      <c r="M45" s="10">
        <f t="shared" si="2"/>
        <v>0.63660713450564965</v>
      </c>
    </row>
    <row r="46" spans="1:13" x14ac:dyDescent="0.2">
      <c r="A46" s="2" t="s">
        <v>45</v>
      </c>
      <c r="B46" s="6">
        <v>13820239</v>
      </c>
      <c r="C46" s="6">
        <v>4320178</v>
      </c>
      <c r="D46" s="6">
        <v>9019904</v>
      </c>
      <c r="E46" s="6">
        <v>479400</v>
      </c>
      <c r="F46" s="6">
        <v>757</v>
      </c>
      <c r="G46" s="6">
        <v>4094288</v>
      </c>
      <c r="I46" s="7">
        <f t="shared" si="0"/>
        <v>0.70374694677856153</v>
      </c>
      <c r="J46" s="8">
        <f t="shared" si="1"/>
        <v>0.29625305322143847</v>
      </c>
      <c r="L46" s="6">
        <v>2470458</v>
      </c>
      <c r="M46" s="10">
        <f t="shared" si="2"/>
        <v>0.60339135888828532</v>
      </c>
    </row>
    <row r="47" spans="1:13" x14ac:dyDescent="0.2">
      <c r="A47" s="2" t="s">
        <v>46</v>
      </c>
      <c r="B47" s="6">
        <v>8023742</v>
      </c>
      <c r="C47" s="6">
        <v>2190255</v>
      </c>
      <c r="D47" s="6">
        <v>5563753</v>
      </c>
      <c r="E47" s="6">
        <v>269304</v>
      </c>
      <c r="F47" s="6">
        <v>430</v>
      </c>
      <c r="G47" s="6">
        <v>1895452</v>
      </c>
      <c r="I47" s="7">
        <f t="shared" si="0"/>
        <v>0.76376957285017388</v>
      </c>
      <c r="J47" s="8">
        <f t="shared" si="1"/>
        <v>0.23623042714982612</v>
      </c>
      <c r="L47" s="6">
        <v>1009955</v>
      </c>
      <c r="M47" s="10">
        <f t="shared" si="2"/>
        <v>0.53283069157119256</v>
      </c>
    </row>
    <row r="48" spans="1:13" x14ac:dyDescent="0.2">
      <c r="A48" s="2" t="s">
        <v>47</v>
      </c>
      <c r="B48" s="6">
        <v>8962152</v>
      </c>
      <c r="C48" s="6">
        <v>2660566</v>
      </c>
      <c r="D48" s="6">
        <v>5984736</v>
      </c>
      <c r="E48" s="6">
        <v>316382</v>
      </c>
      <c r="F48" s="6">
        <v>468</v>
      </c>
      <c r="G48" s="6">
        <v>2063035</v>
      </c>
      <c r="I48" s="7">
        <f t="shared" si="0"/>
        <v>0.76980584573883593</v>
      </c>
      <c r="J48" s="8">
        <f t="shared" si="1"/>
        <v>0.23019415426116407</v>
      </c>
      <c r="L48" s="6">
        <v>1194543</v>
      </c>
      <c r="M48" s="10">
        <f t="shared" si="2"/>
        <v>0.57902216879500346</v>
      </c>
    </row>
    <row r="49" spans="1:15" x14ac:dyDescent="0.2">
      <c r="A49" s="2" t="s">
        <v>48</v>
      </c>
      <c r="B49" s="6">
        <v>9775896</v>
      </c>
      <c r="C49" s="6">
        <v>3869276</v>
      </c>
      <c r="D49" s="6">
        <v>5571692</v>
      </c>
      <c r="E49" s="6">
        <v>334379</v>
      </c>
      <c r="F49" s="6">
        <v>549</v>
      </c>
      <c r="G49" s="6">
        <v>3702334</v>
      </c>
      <c r="I49" s="7">
        <f t="shared" si="0"/>
        <v>0.62127931802875158</v>
      </c>
      <c r="J49" s="8">
        <f t="shared" si="1"/>
        <v>0.37872068197124842</v>
      </c>
      <c r="L49" s="6">
        <v>2336414</v>
      </c>
      <c r="M49" s="10">
        <f t="shared" si="2"/>
        <v>0.63106516051766259</v>
      </c>
    </row>
    <row r="50" spans="1:15" x14ac:dyDescent="0.2">
      <c r="A50" s="2" t="s">
        <v>49</v>
      </c>
      <c r="B50" s="6">
        <v>12246859</v>
      </c>
      <c r="C50" s="6">
        <v>924742</v>
      </c>
      <c r="D50" s="6">
        <v>10921243</v>
      </c>
      <c r="E50" s="6">
        <v>400260</v>
      </c>
      <c r="F50" s="6">
        <v>614</v>
      </c>
      <c r="H50" s="6">
        <v>878719</v>
      </c>
      <c r="I50" s="7">
        <f>(B50-H50)/B50</f>
        <v>0.92824943930521286</v>
      </c>
      <c r="K50" s="8">
        <f t="shared" ref="K50:K97" si="3">1-I50</f>
        <v>7.1750560694787135E-2</v>
      </c>
      <c r="N50">
        <v>809771</v>
      </c>
      <c r="O50" s="10">
        <f>N50/H50</f>
        <v>0.92153578106311573</v>
      </c>
    </row>
    <row r="51" spans="1:15" x14ac:dyDescent="0.2">
      <c r="A51" s="2" t="s">
        <v>50</v>
      </c>
      <c r="B51" s="6">
        <v>2614591</v>
      </c>
      <c r="C51" s="6">
        <v>257659</v>
      </c>
      <c r="D51" s="6">
        <v>2259312</v>
      </c>
      <c r="E51" s="6">
        <v>97493</v>
      </c>
      <c r="F51" s="6">
        <v>127</v>
      </c>
      <c r="H51" s="6">
        <v>247332</v>
      </c>
      <c r="I51" s="7">
        <f t="shared" ref="I51:I97" si="4">(B51-H51)/B51</f>
        <v>0.90540317778191692</v>
      </c>
      <c r="K51" s="8">
        <f t="shared" si="3"/>
        <v>9.4596822218083076E-2</v>
      </c>
      <c r="N51">
        <v>228919</v>
      </c>
      <c r="O51" s="10">
        <f t="shared" ref="O51:O97" si="5">N51/H51</f>
        <v>0.92555350702699202</v>
      </c>
    </row>
    <row r="52" spans="1:15" x14ac:dyDescent="0.2">
      <c r="A52" s="2" t="s">
        <v>51</v>
      </c>
      <c r="B52" s="6">
        <v>9496745</v>
      </c>
      <c r="C52" s="6">
        <v>764810</v>
      </c>
      <c r="D52" s="6">
        <v>8421210</v>
      </c>
      <c r="E52" s="6">
        <v>310229</v>
      </c>
      <c r="F52" s="6">
        <v>496</v>
      </c>
      <c r="H52" s="6">
        <v>722109</v>
      </c>
      <c r="I52" s="7">
        <f t="shared" si="4"/>
        <v>0.92396247345801119</v>
      </c>
      <c r="K52" s="8">
        <f t="shared" si="3"/>
        <v>7.6037526541988809E-2</v>
      </c>
      <c r="N52">
        <v>666945</v>
      </c>
      <c r="O52" s="10">
        <f t="shared" si="5"/>
        <v>0.92360710086704367</v>
      </c>
    </row>
    <row r="53" spans="1:15" x14ac:dyDescent="0.2">
      <c r="A53" s="2" t="s">
        <v>52</v>
      </c>
      <c r="B53" s="6">
        <v>10885135</v>
      </c>
      <c r="C53" s="6">
        <v>968776</v>
      </c>
      <c r="D53" s="6">
        <v>9540161</v>
      </c>
      <c r="E53" s="6">
        <v>375635</v>
      </c>
      <c r="F53" s="6">
        <v>563</v>
      </c>
      <c r="H53" s="6">
        <v>932937</v>
      </c>
      <c r="I53" s="7">
        <f t="shared" si="4"/>
        <v>0.91429256504397971</v>
      </c>
      <c r="K53" s="8">
        <f t="shared" si="3"/>
        <v>8.570743495602029E-2</v>
      </c>
      <c r="N53">
        <v>841370</v>
      </c>
      <c r="O53" s="10">
        <f t="shared" si="5"/>
        <v>0.90185082165248032</v>
      </c>
    </row>
    <row r="54" spans="1:15" x14ac:dyDescent="0.2">
      <c r="A54" s="2" t="s">
        <v>53</v>
      </c>
      <c r="B54" s="6">
        <v>392451</v>
      </c>
      <c r="C54" s="6">
        <v>33126</v>
      </c>
      <c r="D54" s="6">
        <v>288471</v>
      </c>
      <c r="E54" s="6">
        <v>70836</v>
      </c>
      <c r="F54" s="6">
        <v>18</v>
      </c>
      <c r="H54" s="6">
        <v>32362</v>
      </c>
      <c r="I54" s="7">
        <f t="shared" si="4"/>
        <v>0.91753875006051711</v>
      </c>
      <c r="K54" s="8">
        <f t="shared" si="3"/>
        <v>8.2461249939482895E-2</v>
      </c>
      <c r="N54">
        <v>29838</v>
      </c>
      <c r="O54" s="10">
        <f t="shared" si="5"/>
        <v>0.92200729250355351</v>
      </c>
    </row>
    <row r="55" spans="1:15" x14ac:dyDescent="0.2">
      <c r="A55" s="2" t="s">
        <v>54</v>
      </c>
      <c r="B55" s="6">
        <v>3652472</v>
      </c>
      <c r="C55" s="6">
        <v>342828</v>
      </c>
      <c r="D55" s="6">
        <v>3176775</v>
      </c>
      <c r="E55" s="6">
        <v>132696</v>
      </c>
      <c r="F55" s="6">
        <v>173</v>
      </c>
      <c r="H55" s="6">
        <v>323633</v>
      </c>
      <c r="I55" s="7">
        <f t="shared" si="4"/>
        <v>0.9113934343644523</v>
      </c>
      <c r="K55" s="8">
        <f t="shared" si="3"/>
        <v>8.8606565635547696E-2</v>
      </c>
      <c r="N55">
        <v>298702</v>
      </c>
      <c r="O55" s="10">
        <f t="shared" si="5"/>
        <v>0.92296521059348091</v>
      </c>
    </row>
    <row r="56" spans="1:15" x14ac:dyDescent="0.2">
      <c r="A56" s="2" t="s">
        <v>55</v>
      </c>
      <c r="B56" s="6">
        <v>3868556</v>
      </c>
      <c r="C56" s="6">
        <v>353105</v>
      </c>
      <c r="D56" s="6">
        <v>3378719</v>
      </c>
      <c r="E56" s="6">
        <v>136538</v>
      </c>
      <c r="F56" s="6">
        <v>194</v>
      </c>
      <c r="H56" s="6">
        <v>331781</v>
      </c>
      <c r="I56" s="7">
        <f t="shared" si="4"/>
        <v>0.91423647479834858</v>
      </c>
      <c r="K56" s="8">
        <f t="shared" si="3"/>
        <v>8.5763525201651425E-2</v>
      </c>
      <c r="N56">
        <v>304265</v>
      </c>
      <c r="O56" s="10">
        <f t="shared" si="5"/>
        <v>0.91706577531564493</v>
      </c>
    </row>
    <row r="57" spans="1:15" x14ac:dyDescent="0.2">
      <c r="A57" s="2" t="s">
        <v>56</v>
      </c>
      <c r="B57" s="6">
        <v>16822781</v>
      </c>
      <c r="C57" s="6">
        <v>1197896</v>
      </c>
      <c r="D57" s="6">
        <v>15072945</v>
      </c>
      <c r="E57" s="6">
        <v>551056</v>
      </c>
      <c r="F57" s="6">
        <v>884</v>
      </c>
      <c r="H57" s="6">
        <v>1134644</v>
      </c>
      <c r="I57" s="7">
        <f t="shared" si="4"/>
        <v>0.93255312543152047</v>
      </c>
      <c r="K57" s="8">
        <f t="shared" si="3"/>
        <v>6.7446874568479531E-2</v>
      </c>
      <c r="N57">
        <v>1031694</v>
      </c>
      <c r="O57" s="10">
        <f t="shared" si="5"/>
        <v>0.90926669510436753</v>
      </c>
    </row>
    <row r="58" spans="1:15" x14ac:dyDescent="0.2">
      <c r="A58" s="2" t="s">
        <v>57</v>
      </c>
      <c r="B58" s="6">
        <v>19393115</v>
      </c>
      <c r="C58" s="6">
        <v>1338064</v>
      </c>
      <c r="D58" s="6">
        <v>17405133</v>
      </c>
      <c r="E58" s="6">
        <v>648902</v>
      </c>
      <c r="F58" s="6">
        <v>1016</v>
      </c>
      <c r="H58" s="6">
        <v>1280204</v>
      </c>
      <c r="I58" s="7">
        <f t="shared" si="4"/>
        <v>0.93398667516796552</v>
      </c>
      <c r="K58" s="8">
        <f t="shared" si="3"/>
        <v>6.6013324832034481E-2</v>
      </c>
      <c r="N58">
        <v>1185742</v>
      </c>
      <c r="O58" s="10">
        <f t="shared" si="5"/>
        <v>0.92621332225176611</v>
      </c>
    </row>
    <row r="59" spans="1:15" x14ac:dyDescent="0.2">
      <c r="A59" s="2" t="s">
        <v>58</v>
      </c>
      <c r="B59" s="6">
        <v>15668221</v>
      </c>
      <c r="C59" s="6">
        <v>1633394</v>
      </c>
      <c r="D59" s="6">
        <v>13470069</v>
      </c>
      <c r="E59" s="6">
        <v>563910</v>
      </c>
      <c r="F59" s="6">
        <v>848</v>
      </c>
      <c r="H59" s="6">
        <v>1569381</v>
      </c>
      <c r="I59" s="7">
        <f t="shared" si="4"/>
        <v>0.89983668216066137</v>
      </c>
      <c r="K59" s="8">
        <f t="shared" si="3"/>
        <v>0.10016331783933863</v>
      </c>
      <c r="N59">
        <v>1450669</v>
      </c>
      <c r="O59" s="10">
        <f t="shared" si="5"/>
        <v>0.92435743774137702</v>
      </c>
    </row>
    <row r="60" spans="1:15" x14ac:dyDescent="0.2">
      <c r="A60" s="2" t="s">
        <v>59</v>
      </c>
      <c r="B60" s="6">
        <v>15100209</v>
      </c>
      <c r="C60" s="6">
        <v>1156714</v>
      </c>
      <c r="D60" s="6">
        <v>13440005</v>
      </c>
      <c r="E60" s="6">
        <v>502718</v>
      </c>
      <c r="F60" s="6">
        <v>772</v>
      </c>
      <c r="H60" s="6">
        <v>1106458</v>
      </c>
      <c r="I60" s="7">
        <f t="shared" si="4"/>
        <v>0.92672564995623574</v>
      </c>
      <c r="K60" s="8">
        <f t="shared" si="3"/>
        <v>7.3274350043764258E-2</v>
      </c>
      <c r="N60">
        <v>1018231</v>
      </c>
      <c r="O60" s="10">
        <f t="shared" si="5"/>
        <v>0.92026177224982786</v>
      </c>
    </row>
    <row r="61" spans="1:15" x14ac:dyDescent="0.2">
      <c r="A61" s="2" t="s">
        <v>60</v>
      </c>
      <c r="B61" s="6">
        <v>18575961</v>
      </c>
      <c r="C61" s="6">
        <v>1888566</v>
      </c>
      <c r="D61" s="6">
        <v>16008509</v>
      </c>
      <c r="E61" s="6">
        <v>677967</v>
      </c>
      <c r="F61" s="6">
        <v>919</v>
      </c>
      <c r="H61" s="6">
        <v>1815660</v>
      </c>
      <c r="I61" s="7">
        <f t="shared" si="4"/>
        <v>0.90225754672934555</v>
      </c>
      <c r="K61" s="8">
        <f t="shared" si="3"/>
        <v>9.774245327065445E-2</v>
      </c>
      <c r="N61">
        <v>1668190</v>
      </c>
      <c r="O61" s="10">
        <f t="shared" si="5"/>
        <v>0.91877884625976225</v>
      </c>
    </row>
    <row r="62" spans="1:15" x14ac:dyDescent="0.2">
      <c r="A62" s="2" t="s">
        <v>61</v>
      </c>
      <c r="B62" s="6">
        <v>11725284</v>
      </c>
      <c r="C62" s="6">
        <v>970009</v>
      </c>
      <c r="D62" s="6">
        <v>10343542</v>
      </c>
      <c r="E62" s="6">
        <v>411115</v>
      </c>
      <c r="F62" s="6">
        <v>618</v>
      </c>
      <c r="H62" s="6">
        <v>926886</v>
      </c>
      <c r="I62" s="7">
        <f t="shared" si="4"/>
        <v>0.92094980385976155</v>
      </c>
      <c r="K62" s="8">
        <f t="shared" si="3"/>
        <v>7.9050196140238449E-2</v>
      </c>
      <c r="N62">
        <v>842423</v>
      </c>
      <c r="O62" s="10">
        <f t="shared" si="5"/>
        <v>0.90887444626415759</v>
      </c>
    </row>
    <row r="63" spans="1:15" x14ac:dyDescent="0.2">
      <c r="A63" s="2" t="s">
        <v>62</v>
      </c>
      <c r="B63" s="6">
        <v>3000014</v>
      </c>
      <c r="C63" s="6">
        <v>277347</v>
      </c>
      <c r="D63" s="6">
        <v>2588482</v>
      </c>
      <c r="E63" s="6">
        <v>134046</v>
      </c>
      <c r="F63" s="6">
        <v>139</v>
      </c>
      <c r="H63" s="6">
        <v>268472</v>
      </c>
      <c r="I63" s="7">
        <f t="shared" si="4"/>
        <v>0.9105097509544956</v>
      </c>
      <c r="K63" s="8">
        <f t="shared" si="3"/>
        <v>8.94902490455044E-2</v>
      </c>
      <c r="N63">
        <v>238619</v>
      </c>
      <c r="O63" s="10">
        <f t="shared" si="5"/>
        <v>0.88880404660448764</v>
      </c>
    </row>
    <row r="64" spans="1:15" x14ac:dyDescent="0.2">
      <c r="A64" s="2" t="s">
        <v>63</v>
      </c>
      <c r="B64" s="6">
        <v>9165183</v>
      </c>
      <c r="C64" s="6">
        <v>634267</v>
      </c>
      <c r="D64" s="6">
        <v>8211463</v>
      </c>
      <c r="E64" s="6">
        <v>318974</v>
      </c>
      <c r="F64" s="6">
        <v>479</v>
      </c>
      <c r="H64" s="6">
        <v>584418</v>
      </c>
      <c r="I64" s="7">
        <f t="shared" si="4"/>
        <v>0.93623498843394615</v>
      </c>
      <c r="K64" s="8">
        <f t="shared" si="3"/>
        <v>6.3765011566053853E-2</v>
      </c>
      <c r="N64">
        <v>537529</v>
      </c>
      <c r="O64" s="10">
        <f t="shared" si="5"/>
        <v>0.91976804273653445</v>
      </c>
    </row>
    <row r="65" spans="1:15" x14ac:dyDescent="0.2">
      <c r="A65" s="2" t="s">
        <v>64</v>
      </c>
      <c r="B65" s="6">
        <v>1745492</v>
      </c>
      <c r="C65" s="6">
        <v>256966</v>
      </c>
      <c r="D65" s="6">
        <v>1395643</v>
      </c>
      <c r="E65" s="6">
        <v>92777</v>
      </c>
      <c r="F65" s="6">
        <v>106</v>
      </c>
      <c r="H65" s="6">
        <v>249021</v>
      </c>
      <c r="I65" s="7">
        <f t="shared" si="4"/>
        <v>0.85733478010784347</v>
      </c>
      <c r="K65" s="8">
        <f t="shared" si="3"/>
        <v>0.14266521989215653</v>
      </c>
      <c r="N65">
        <v>223174</v>
      </c>
      <c r="O65" s="10">
        <f t="shared" si="5"/>
        <v>0.89620554089815718</v>
      </c>
    </row>
    <row r="66" spans="1:15" x14ac:dyDescent="0.2">
      <c r="A66" s="2" t="s">
        <v>65</v>
      </c>
      <c r="B66" s="6">
        <v>11664169</v>
      </c>
      <c r="C66" s="6">
        <v>746693</v>
      </c>
      <c r="D66" s="6">
        <v>10508892</v>
      </c>
      <c r="E66" s="6">
        <v>407958</v>
      </c>
      <c r="F66" s="6">
        <v>626</v>
      </c>
      <c r="H66" s="6">
        <v>696053</v>
      </c>
      <c r="I66" s="7">
        <f t="shared" si="4"/>
        <v>0.9403255388360714</v>
      </c>
      <c r="K66" s="8">
        <f t="shared" si="3"/>
        <v>5.9674461163928605E-2</v>
      </c>
      <c r="N66">
        <v>630027</v>
      </c>
      <c r="O66" s="10">
        <f t="shared" si="5"/>
        <v>0.90514228083206305</v>
      </c>
    </row>
    <row r="67" spans="1:15" x14ac:dyDescent="0.2">
      <c r="A67" s="2" t="s">
        <v>66</v>
      </c>
      <c r="B67" s="6">
        <v>10468927</v>
      </c>
      <c r="C67" s="6">
        <v>779412</v>
      </c>
      <c r="D67" s="6">
        <v>9330163</v>
      </c>
      <c r="E67" s="6">
        <v>358764</v>
      </c>
      <c r="F67" s="6">
        <v>588</v>
      </c>
      <c r="H67" s="6">
        <v>739708</v>
      </c>
      <c r="I67" s="7">
        <f t="shared" si="4"/>
        <v>0.9293425200118407</v>
      </c>
      <c r="K67" s="8">
        <f t="shared" si="3"/>
        <v>7.06574799881593E-2</v>
      </c>
      <c r="N67">
        <v>682794</v>
      </c>
      <c r="O67" s="10">
        <f t="shared" si="5"/>
        <v>0.92305882861886046</v>
      </c>
    </row>
    <row r="68" spans="1:15" x14ac:dyDescent="0.2">
      <c r="A68" s="2" t="s">
        <v>67</v>
      </c>
      <c r="B68" s="6">
        <v>21234558</v>
      </c>
      <c r="C68" s="6">
        <v>1551940</v>
      </c>
      <c r="D68" s="6">
        <v>18886514</v>
      </c>
      <c r="E68" s="6">
        <v>795030</v>
      </c>
      <c r="F68" s="6">
        <v>1074</v>
      </c>
      <c r="H68" s="6">
        <v>1490072</v>
      </c>
      <c r="I68" s="7">
        <f t="shared" si="4"/>
        <v>0.92982797193141487</v>
      </c>
      <c r="K68" s="8">
        <f t="shared" si="3"/>
        <v>7.0172028068585135E-2</v>
      </c>
      <c r="N68">
        <v>1374619</v>
      </c>
      <c r="O68" s="10">
        <f t="shared" si="5"/>
        <v>0.92251850917271117</v>
      </c>
    </row>
    <row r="69" spans="1:15" x14ac:dyDescent="0.2">
      <c r="A69" s="2" t="s">
        <v>68</v>
      </c>
      <c r="B69" s="6">
        <v>2770431</v>
      </c>
      <c r="C69" s="6">
        <v>271063</v>
      </c>
      <c r="D69" s="6">
        <v>2400041</v>
      </c>
      <c r="E69" s="6">
        <v>99187</v>
      </c>
      <c r="F69" s="6">
        <v>140</v>
      </c>
      <c r="H69" s="6">
        <v>252430</v>
      </c>
      <c r="I69" s="7">
        <f t="shared" si="4"/>
        <v>0.90888421332276459</v>
      </c>
      <c r="K69" s="8">
        <f t="shared" si="3"/>
        <v>9.1115786677235411E-2</v>
      </c>
      <c r="N69">
        <v>233761</v>
      </c>
      <c r="O69" s="10">
        <f t="shared" si="5"/>
        <v>0.92604286336806241</v>
      </c>
    </row>
    <row r="70" spans="1:15" x14ac:dyDescent="0.2">
      <c r="A70" s="2" t="s">
        <v>69</v>
      </c>
      <c r="B70" s="6">
        <v>1239658</v>
      </c>
      <c r="C70" s="6">
        <v>160033</v>
      </c>
      <c r="D70" s="6">
        <v>1034687</v>
      </c>
      <c r="E70" s="6">
        <v>44868</v>
      </c>
      <c r="F70" s="6">
        <v>70</v>
      </c>
      <c r="H70" s="6">
        <v>152308</v>
      </c>
      <c r="I70" s="7">
        <f t="shared" si="4"/>
        <v>0.87713708135630952</v>
      </c>
      <c r="K70" s="8">
        <f t="shared" si="3"/>
        <v>0.12286291864369048</v>
      </c>
      <c r="N70">
        <v>142041</v>
      </c>
      <c r="O70" s="10">
        <f t="shared" si="5"/>
        <v>0.93259054022113086</v>
      </c>
    </row>
    <row r="71" spans="1:15" x14ac:dyDescent="0.2">
      <c r="A71" s="2" t="s">
        <v>70</v>
      </c>
      <c r="B71" s="6">
        <v>1050762</v>
      </c>
      <c r="C71" s="6">
        <v>126983</v>
      </c>
      <c r="D71" s="6">
        <v>885374</v>
      </c>
      <c r="E71" s="6">
        <v>38348</v>
      </c>
      <c r="F71" s="6">
        <v>57</v>
      </c>
      <c r="H71" s="6">
        <v>120008</v>
      </c>
      <c r="I71" s="7">
        <f t="shared" si="4"/>
        <v>0.88578955082121358</v>
      </c>
      <c r="K71" s="8">
        <f t="shared" si="3"/>
        <v>0.11421044917878642</v>
      </c>
      <c r="N71">
        <v>111284</v>
      </c>
      <c r="O71" s="10">
        <f t="shared" si="5"/>
        <v>0.92730484634357713</v>
      </c>
    </row>
    <row r="72" spans="1:15" x14ac:dyDescent="0.2">
      <c r="A72" s="2" t="s">
        <v>71</v>
      </c>
      <c r="B72" s="6">
        <v>663230</v>
      </c>
      <c r="C72" s="6">
        <v>101517</v>
      </c>
      <c r="D72" s="6">
        <v>538236</v>
      </c>
      <c r="E72" s="6">
        <v>23442</v>
      </c>
      <c r="F72" s="6">
        <v>35</v>
      </c>
      <c r="H72" s="6">
        <v>96812</v>
      </c>
      <c r="I72" s="7">
        <f t="shared" si="4"/>
        <v>0.85402952218687334</v>
      </c>
      <c r="K72" s="8">
        <f t="shared" si="3"/>
        <v>0.14597047781312666</v>
      </c>
      <c r="N72">
        <v>90463</v>
      </c>
      <c r="O72" s="10">
        <f t="shared" si="5"/>
        <v>0.93441928686526465</v>
      </c>
    </row>
    <row r="73" spans="1:15" x14ac:dyDescent="0.2">
      <c r="A73" s="2" t="s">
        <v>72</v>
      </c>
      <c r="B73" s="6">
        <v>4273792</v>
      </c>
      <c r="C73" s="6">
        <v>377002</v>
      </c>
      <c r="D73" s="6">
        <v>3742461</v>
      </c>
      <c r="E73" s="6">
        <v>154091</v>
      </c>
      <c r="F73" s="6">
        <v>238</v>
      </c>
      <c r="H73" s="6">
        <v>352621</v>
      </c>
      <c r="I73" s="7">
        <f t="shared" si="4"/>
        <v>0.91749224108239236</v>
      </c>
      <c r="K73" s="8">
        <f t="shared" si="3"/>
        <v>8.2507758917607643E-2</v>
      </c>
      <c r="N73">
        <v>320367</v>
      </c>
      <c r="O73" s="10">
        <f t="shared" si="5"/>
        <v>0.90853068875648357</v>
      </c>
    </row>
    <row r="74" spans="1:15" x14ac:dyDescent="0.2">
      <c r="A74" s="2" t="s">
        <v>73</v>
      </c>
      <c r="B74" s="6">
        <v>1509835</v>
      </c>
      <c r="C74" s="6">
        <v>249436</v>
      </c>
      <c r="D74" s="6">
        <v>1205021</v>
      </c>
      <c r="E74" s="6">
        <v>55307</v>
      </c>
      <c r="F74" s="6">
        <v>71</v>
      </c>
      <c r="H74" s="6">
        <v>237661</v>
      </c>
      <c r="I74" s="7">
        <f t="shared" si="4"/>
        <v>0.84259140899502261</v>
      </c>
      <c r="K74" s="8">
        <f t="shared" si="3"/>
        <v>0.15740859100497739</v>
      </c>
      <c r="N74">
        <v>221008</v>
      </c>
      <c r="O74" s="10">
        <f t="shared" si="5"/>
        <v>0.92992960561472016</v>
      </c>
    </row>
    <row r="75" spans="1:15" x14ac:dyDescent="0.2">
      <c r="A75" s="2" t="s">
        <v>74</v>
      </c>
      <c r="B75" s="6">
        <v>15036329</v>
      </c>
      <c r="C75" s="6">
        <v>1326357</v>
      </c>
      <c r="D75" s="6">
        <v>13214498</v>
      </c>
      <c r="E75" s="6">
        <v>494667</v>
      </c>
      <c r="F75" s="6">
        <v>807</v>
      </c>
      <c r="H75" s="6">
        <v>1267014</v>
      </c>
      <c r="I75" s="7">
        <f t="shared" si="4"/>
        <v>0.91573648062635504</v>
      </c>
      <c r="K75" s="8">
        <f t="shared" si="3"/>
        <v>8.4263519373644957E-2</v>
      </c>
      <c r="N75">
        <v>1171617</v>
      </c>
      <c r="O75" s="10">
        <f t="shared" si="5"/>
        <v>0.92470722501882374</v>
      </c>
    </row>
    <row r="76" spans="1:15" x14ac:dyDescent="0.2">
      <c r="A76" s="2" t="s">
        <v>75</v>
      </c>
      <c r="B76" s="6">
        <v>16893955</v>
      </c>
      <c r="C76" s="6">
        <v>1431626</v>
      </c>
      <c r="D76" s="6">
        <v>14737975</v>
      </c>
      <c r="E76" s="6">
        <v>723527</v>
      </c>
      <c r="F76" s="6">
        <v>827</v>
      </c>
      <c r="H76" s="6">
        <v>1387034</v>
      </c>
      <c r="I76" s="7">
        <f t="shared" si="4"/>
        <v>0.91789761485691179</v>
      </c>
      <c r="K76" s="8">
        <f t="shared" si="3"/>
        <v>8.2102385143088208E-2</v>
      </c>
      <c r="N76">
        <v>1259462</v>
      </c>
      <c r="O76" s="10">
        <f t="shared" si="5"/>
        <v>0.90802532598335728</v>
      </c>
    </row>
    <row r="77" spans="1:15" x14ac:dyDescent="0.2">
      <c r="A77" s="2" t="s">
        <v>76</v>
      </c>
      <c r="B77" s="6">
        <v>3822709</v>
      </c>
      <c r="C77" s="6">
        <v>353006</v>
      </c>
      <c r="D77" s="6">
        <v>3317244</v>
      </c>
      <c r="E77" s="6">
        <v>152240</v>
      </c>
      <c r="F77" s="6">
        <v>219</v>
      </c>
      <c r="H77" s="6">
        <v>340281</v>
      </c>
      <c r="I77" s="7">
        <f t="shared" si="4"/>
        <v>0.91098433074555241</v>
      </c>
      <c r="K77" s="8">
        <f t="shared" si="3"/>
        <v>8.9015669254447594E-2</v>
      </c>
      <c r="N77">
        <v>313081</v>
      </c>
      <c r="O77" s="10">
        <f t="shared" si="5"/>
        <v>0.92006606304789273</v>
      </c>
    </row>
    <row r="78" spans="1:15" x14ac:dyDescent="0.2">
      <c r="A78" s="2" t="s">
        <v>77</v>
      </c>
      <c r="B78" s="6">
        <v>9536367</v>
      </c>
      <c r="C78" s="6">
        <v>730858</v>
      </c>
      <c r="D78" s="6">
        <v>8488198</v>
      </c>
      <c r="E78" s="6">
        <v>316791</v>
      </c>
      <c r="F78" s="6">
        <v>520</v>
      </c>
      <c r="H78" s="6">
        <v>699061</v>
      </c>
      <c r="I78" s="7">
        <f t="shared" si="4"/>
        <v>0.92669524987870122</v>
      </c>
      <c r="K78" s="8">
        <f t="shared" si="3"/>
        <v>7.3304750121298778E-2</v>
      </c>
      <c r="N78">
        <v>645888</v>
      </c>
      <c r="O78" s="10">
        <f t="shared" si="5"/>
        <v>0.92393653772703666</v>
      </c>
    </row>
    <row r="79" spans="1:15" x14ac:dyDescent="0.2">
      <c r="A79" s="2" t="s">
        <v>78</v>
      </c>
      <c r="B79" s="6">
        <v>3754659</v>
      </c>
      <c r="C79" s="6">
        <v>330001</v>
      </c>
      <c r="D79" s="6">
        <v>3294889</v>
      </c>
      <c r="E79" s="6">
        <v>129556</v>
      </c>
      <c r="F79" s="6">
        <v>213</v>
      </c>
      <c r="H79" s="6">
        <v>309035</v>
      </c>
      <c r="I79" s="7">
        <f t="shared" si="4"/>
        <v>0.91769292497667565</v>
      </c>
      <c r="K79" s="8">
        <f t="shared" si="3"/>
        <v>8.230707502332435E-2</v>
      </c>
      <c r="N79">
        <v>286288</v>
      </c>
      <c r="O79" s="10">
        <f t="shared" si="5"/>
        <v>0.92639345058003142</v>
      </c>
    </row>
    <row r="80" spans="1:15" x14ac:dyDescent="0.2">
      <c r="A80" s="2" t="s">
        <v>79</v>
      </c>
      <c r="B80" s="6">
        <v>10000767</v>
      </c>
      <c r="C80" s="6">
        <v>690092</v>
      </c>
      <c r="D80" s="6">
        <v>8962063</v>
      </c>
      <c r="E80" s="6">
        <v>348090</v>
      </c>
      <c r="F80" s="6">
        <v>522</v>
      </c>
      <c r="H80" s="6">
        <v>645429</v>
      </c>
      <c r="I80" s="7">
        <f t="shared" si="4"/>
        <v>0.93546205006076033</v>
      </c>
      <c r="K80" s="8">
        <f t="shared" si="3"/>
        <v>6.4537949939239669E-2</v>
      </c>
      <c r="N80">
        <v>595965</v>
      </c>
      <c r="O80" s="10">
        <f t="shared" si="5"/>
        <v>0.92336260068884413</v>
      </c>
    </row>
    <row r="81" spans="1:15" x14ac:dyDescent="0.2">
      <c r="A81" s="2" t="s">
        <v>80</v>
      </c>
      <c r="B81" s="6">
        <v>10965339</v>
      </c>
      <c r="C81" s="6">
        <v>847478</v>
      </c>
      <c r="D81" s="6">
        <v>9740913</v>
      </c>
      <c r="E81" s="6">
        <v>376370</v>
      </c>
      <c r="F81" s="6">
        <v>578</v>
      </c>
      <c r="H81" s="6">
        <v>796681</v>
      </c>
      <c r="I81" s="7">
        <f t="shared" si="4"/>
        <v>0.92734552027985639</v>
      </c>
      <c r="K81" s="8">
        <f t="shared" si="3"/>
        <v>7.2654479720143605E-2</v>
      </c>
      <c r="N81">
        <v>729165</v>
      </c>
      <c r="O81" s="10">
        <f t="shared" si="5"/>
        <v>0.91525340757467544</v>
      </c>
    </row>
    <row r="82" spans="1:15" x14ac:dyDescent="0.2">
      <c r="A82" s="2" t="s">
        <v>81</v>
      </c>
      <c r="B82" s="6">
        <v>10197898</v>
      </c>
      <c r="C82" s="6">
        <v>674198</v>
      </c>
      <c r="D82" s="6">
        <v>9175831</v>
      </c>
      <c r="E82" s="6">
        <v>347389</v>
      </c>
      <c r="F82" s="6">
        <v>480</v>
      </c>
      <c r="H82" s="6">
        <v>624347</v>
      </c>
      <c r="I82" s="7">
        <f t="shared" si="4"/>
        <v>0.9387768930420759</v>
      </c>
      <c r="K82" s="8">
        <f t="shared" si="3"/>
        <v>6.1223106957924101E-2</v>
      </c>
      <c r="N82">
        <v>571929</v>
      </c>
      <c r="O82" s="10">
        <f t="shared" si="5"/>
        <v>0.91604348223023413</v>
      </c>
    </row>
    <row r="83" spans="1:15" x14ac:dyDescent="0.2">
      <c r="A83" s="2" t="s">
        <v>82</v>
      </c>
      <c r="B83" s="6">
        <v>3268809</v>
      </c>
      <c r="C83" s="6">
        <v>320059</v>
      </c>
      <c r="D83" s="6">
        <v>2835336</v>
      </c>
      <c r="E83" s="6">
        <v>113283</v>
      </c>
      <c r="F83" s="6">
        <v>131</v>
      </c>
      <c r="H83" s="6">
        <v>304607</v>
      </c>
      <c r="I83" s="7">
        <f t="shared" si="4"/>
        <v>0.90681407203663478</v>
      </c>
      <c r="K83" s="8">
        <f t="shared" si="3"/>
        <v>9.3185927963365223E-2</v>
      </c>
      <c r="N83">
        <v>282705</v>
      </c>
      <c r="O83" s="10">
        <f t="shared" si="5"/>
        <v>0.92809751581546063</v>
      </c>
    </row>
    <row r="84" spans="1:15" x14ac:dyDescent="0.2">
      <c r="A84" s="2" t="s">
        <v>83</v>
      </c>
      <c r="B84" s="6">
        <v>9722436</v>
      </c>
      <c r="C84" s="6">
        <v>836293</v>
      </c>
      <c r="D84" s="6">
        <v>8564364</v>
      </c>
      <c r="E84" s="6">
        <v>321270</v>
      </c>
      <c r="F84" s="6">
        <v>509</v>
      </c>
      <c r="H84" s="6">
        <v>793940</v>
      </c>
      <c r="I84" s="7">
        <f t="shared" si="4"/>
        <v>0.91833939560003275</v>
      </c>
      <c r="K84" s="8">
        <f t="shared" si="3"/>
        <v>8.1660604399967252E-2</v>
      </c>
      <c r="N84">
        <v>722564</v>
      </c>
      <c r="O84" s="10">
        <f t="shared" si="5"/>
        <v>0.91009899992442755</v>
      </c>
    </row>
    <row r="85" spans="1:15" x14ac:dyDescent="0.2">
      <c r="A85" s="2" t="s">
        <v>84</v>
      </c>
      <c r="B85" s="6">
        <v>16685316</v>
      </c>
      <c r="C85" s="6">
        <v>1267722</v>
      </c>
      <c r="D85" s="6">
        <v>14858184</v>
      </c>
      <c r="E85" s="6">
        <v>558507</v>
      </c>
      <c r="F85" s="6">
        <v>903</v>
      </c>
      <c r="H85" s="6">
        <v>1211234</v>
      </c>
      <c r="I85" s="7">
        <f t="shared" si="4"/>
        <v>0.92740718845240933</v>
      </c>
      <c r="K85" s="8">
        <f t="shared" si="3"/>
        <v>7.2592811547590674E-2</v>
      </c>
      <c r="N85">
        <v>1111017</v>
      </c>
      <c r="O85" s="10">
        <f t="shared" si="5"/>
        <v>0.91726041375985157</v>
      </c>
    </row>
    <row r="86" spans="1:15" x14ac:dyDescent="0.2">
      <c r="A86" s="2" t="s">
        <v>85</v>
      </c>
      <c r="B86" s="6">
        <v>16128393</v>
      </c>
      <c r="C86" s="6">
        <v>1631974</v>
      </c>
      <c r="D86" s="6">
        <v>13926474</v>
      </c>
      <c r="E86" s="6">
        <v>569081</v>
      </c>
      <c r="F86" s="6">
        <v>864</v>
      </c>
      <c r="H86" s="6">
        <v>1560066</v>
      </c>
      <c r="I86" s="7">
        <f t="shared" si="4"/>
        <v>0.90327207428539225</v>
      </c>
      <c r="K86" s="8">
        <f t="shared" si="3"/>
        <v>9.6727925714607754E-2</v>
      </c>
      <c r="N86">
        <v>1429983</v>
      </c>
      <c r="O86" s="10">
        <f t="shared" si="5"/>
        <v>0.9166169892812227</v>
      </c>
    </row>
    <row r="87" spans="1:15" x14ac:dyDescent="0.2">
      <c r="A87" s="2" t="s">
        <v>86</v>
      </c>
      <c r="B87" s="6">
        <v>11145711</v>
      </c>
      <c r="C87" s="6">
        <v>708792</v>
      </c>
      <c r="D87" s="6">
        <v>10078638</v>
      </c>
      <c r="E87" s="6">
        <v>357706</v>
      </c>
      <c r="F87" s="6">
        <v>575</v>
      </c>
      <c r="H87" s="6">
        <v>675378</v>
      </c>
      <c r="I87" s="7">
        <f t="shared" si="4"/>
        <v>0.93940467324157251</v>
      </c>
      <c r="K87" s="8">
        <f t="shared" si="3"/>
        <v>6.0595326758427492E-2</v>
      </c>
      <c r="N87">
        <v>621883</v>
      </c>
      <c r="O87" s="10">
        <f t="shared" si="5"/>
        <v>0.92079250434571458</v>
      </c>
    </row>
    <row r="88" spans="1:15" x14ac:dyDescent="0.2">
      <c r="A88" s="2" t="s">
        <v>87</v>
      </c>
      <c r="B88" s="6">
        <v>473700</v>
      </c>
      <c r="C88" s="6">
        <v>100968</v>
      </c>
      <c r="D88" s="6">
        <v>355840</v>
      </c>
      <c r="E88" s="6">
        <v>16870</v>
      </c>
      <c r="F88" s="6">
        <v>22</v>
      </c>
      <c r="H88" s="6">
        <v>96980</v>
      </c>
      <c r="I88" s="7">
        <f t="shared" si="4"/>
        <v>0.79527126873548659</v>
      </c>
      <c r="K88" s="8">
        <f t="shared" si="3"/>
        <v>0.20472873126451341</v>
      </c>
      <c r="N88">
        <v>84143</v>
      </c>
      <c r="O88" s="10">
        <f t="shared" si="5"/>
        <v>0.86763250154671068</v>
      </c>
    </row>
    <row r="89" spans="1:15" x14ac:dyDescent="0.2">
      <c r="A89" s="2" t="s">
        <v>88</v>
      </c>
      <c r="B89" s="6">
        <v>10813124</v>
      </c>
      <c r="C89" s="6">
        <v>814116</v>
      </c>
      <c r="D89" s="6">
        <v>9642685</v>
      </c>
      <c r="E89" s="6">
        <v>355737</v>
      </c>
      <c r="F89" s="6">
        <v>586</v>
      </c>
      <c r="H89" s="6">
        <v>771746</v>
      </c>
      <c r="I89" s="7">
        <f t="shared" si="4"/>
        <v>0.92862876630287416</v>
      </c>
      <c r="K89" s="8">
        <f t="shared" si="3"/>
        <v>7.1371233697125835E-2</v>
      </c>
      <c r="N89">
        <v>704265</v>
      </c>
      <c r="O89" s="10">
        <f t="shared" si="5"/>
        <v>0.91256060931964667</v>
      </c>
    </row>
    <row r="90" spans="1:15" x14ac:dyDescent="0.2">
      <c r="A90" s="2" t="s">
        <v>89</v>
      </c>
      <c r="B90" s="6">
        <v>20639733</v>
      </c>
      <c r="C90" s="6">
        <v>1551107</v>
      </c>
      <c r="D90" s="6">
        <v>18240983</v>
      </c>
      <c r="E90" s="6">
        <v>846578</v>
      </c>
      <c r="F90" s="6">
        <v>1065</v>
      </c>
      <c r="H90" s="6">
        <v>1496213</v>
      </c>
      <c r="I90" s="7">
        <f t="shared" si="4"/>
        <v>0.92750812231921798</v>
      </c>
      <c r="K90" s="8">
        <f t="shared" si="3"/>
        <v>7.2491877680782024E-2</v>
      </c>
      <c r="N90">
        <v>1370348</v>
      </c>
      <c r="O90" s="10">
        <f t="shared" si="5"/>
        <v>0.91587761902884146</v>
      </c>
    </row>
    <row r="91" spans="1:15" x14ac:dyDescent="0.2">
      <c r="A91" s="2" t="s">
        <v>90</v>
      </c>
      <c r="B91" s="6">
        <v>2952368</v>
      </c>
      <c r="C91" s="6">
        <v>221956</v>
      </c>
      <c r="D91" s="6">
        <v>2488418</v>
      </c>
      <c r="E91" s="6">
        <v>241856</v>
      </c>
      <c r="F91" s="6">
        <v>138</v>
      </c>
      <c r="H91" s="6">
        <v>215349</v>
      </c>
      <c r="I91" s="7">
        <f t="shared" si="4"/>
        <v>0.92705888967770955</v>
      </c>
      <c r="K91" s="8">
        <f t="shared" si="3"/>
        <v>7.2941110322290448E-2</v>
      </c>
      <c r="N91">
        <v>197917</v>
      </c>
      <c r="O91" s="10">
        <f t="shared" si="5"/>
        <v>0.91905232901011846</v>
      </c>
    </row>
    <row r="92" spans="1:15" x14ac:dyDescent="0.2">
      <c r="A92" s="2" t="s">
        <v>91</v>
      </c>
      <c r="B92" s="6">
        <v>20201567</v>
      </c>
      <c r="C92" s="6">
        <v>2104007</v>
      </c>
      <c r="D92" s="6">
        <v>17412413</v>
      </c>
      <c r="E92" s="6">
        <v>684066</v>
      </c>
      <c r="F92" s="6">
        <v>1081</v>
      </c>
      <c r="H92" s="6">
        <v>2029638</v>
      </c>
      <c r="I92" s="7">
        <f t="shared" si="4"/>
        <v>0.89953066512117597</v>
      </c>
      <c r="K92" s="8">
        <f t="shared" si="3"/>
        <v>0.10046933487882403</v>
      </c>
      <c r="N92">
        <v>1875984</v>
      </c>
      <c r="O92" s="10">
        <f t="shared" si="5"/>
        <v>0.92429487425836532</v>
      </c>
    </row>
    <row r="93" spans="1:15" x14ac:dyDescent="0.2">
      <c r="A93" s="2" t="s">
        <v>92</v>
      </c>
      <c r="B93" s="6">
        <v>23415093</v>
      </c>
      <c r="C93" s="6">
        <v>2634952</v>
      </c>
      <c r="D93" s="6">
        <v>19970386</v>
      </c>
      <c r="E93" s="6">
        <v>808520</v>
      </c>
      <c r="F93" s="6">
        <v>1235</v>
      </c>
      <c r="H93" s="6">
        <v>2543327</v>
      </c>
      <c r="I93" s="7">
        <f t="shared" si="4"/>
        <v>0.89138087130382104</v>
      </c>
      <c r="K93" s="8">
        <f t="shared" si="3"/>
        <v>0.10861912869617896</v>
      </c>
      <c r="N93">
        <v>2348361</v>
      </c>
      <c r="O93" s="10">
        <f t="shared" si="5"/>
        <v>0.92334214200533393</v>
      </c>
    </row>
    <row r="94" spans="1:15" x14ac:dyDescent="0.2">
      <c r="A94" s="2" t="s">
        <v>93</v>
      </c>
      <c r="B94" s="6">
        <v>23864440</v>
      </c>
      <c r="C94" s="6">
        <v>1516455</v>
      </c>
      <c r="D94" s="6">
        <v>21456770</v>
      </c>
      <c r="E94" s="6">
        <v>890012</v>
      </c>
      <c r="F94" s="6">
        <v>1203</v>
      </c>
      <c r="H94" s="6">
        <v>1454733</v>
      </c>
      <c r="I94" s="7">
        <f t="shared" si="4"/>
        <v>0.93904181283952193</v>
      </c>
      <c r="K94" s="8">
        <f t="shared" si="3"/>
        <v>6.0958187160478072E-2</v>
      </c>
      <c r="N94">
        <v>1334618</v>
      </c>
      <c r="O94" s="10">
        <f t="shared" si="5"/>
        <v>0.91743158366518118</v>
      </c>
    </row>
    <row r="95" spans="1:15" x14ac:dyDescent="0.2">
      <c r="A95" s="2" t="s">
        <v>94</v>
      </c>
      <c r="B95" s="6">
        <v>506825</v>
      </c>
      <c r="C95" s="6">
        <v>49810</v>
      </c>
      <c r="D95" s="6">
        <v>408840</v>
      </c>
      <c r="E95" s="6">
        <v>48153</v>
      </c>
      <c r="F95" s="6">
        <v>22</v>
      </c>
      <c r="H95" s="6">
        <v>48765</v>
      </c>
      <c r="I95" s="7">
        <f t="shared" si="4"/>
        <v>0.90378335717456715</v>
      </c>
      <c r="K95" s="8">
        <f t="shared" si="3"/>
        <v>9.6216642825432852E-2</v>
      </c>
      <c r="N95">
        <v>43274</v>
      </c>
      <c r="O95" s="10">
        <f t="shared" si="5"/>
        <v>0.88739874910284011</v>
      </c>
    </row>
    <row r="96" spans="1:15" x14ac:dyDescent="0.2">
      <c r="A96" s="2" t="s">
        <v>95</v>
      </c>
      <c r="B96" s="6">
        <v>3532817</v>
      </c>
      <c r="C96" s="6">
        <v>306970</v>
      </c>
      <c r="D96" s="6">
        <v>3101002</v>
      </c>
      <c r="E96" s="6">
        <v>124673</v>
      </c>
      <c r="F96" s="6">
        <v>172</v>
      </c>
      <c r="H96" s="6">
        <v>287005</v>
      </c>
      <c r="I96" s="7">
        <f t="shared" si="4"/>
        <v>0.9187602980850692</v>
      </c>
      <c r="K96" s="8">
        <f t="shared" si="3"/>
        <v>8.1239701914930795E-2</v>
      </c>
      <c r="N96">
        <v>264266</v>
      </c>
      <c r="O96" s="10">
        <f t="shared" si="5"/>
        <v>0.92077141513214056</v>
      </c>
    </row>
    <row r="97" spans="1:15" x14ac:dyDescent="0.2">
      <c r="A97" s="2" t="s">
        <v>96</v>
      </c>
      <c r="B97" s="6">
        <v>15270107</v>
      </c>
      <c r="C97" s="6">
        <v>1083782</v>
      </c>
      <c r="D97" s="6">
        <v>13654681</v>
      </c>
      <c r="E97" s="6">
        <v>530848</v>
      </c>
      <c r="F97" s="6">
        <v>796</v>
      </c>
      <c r="H97" s="6">
        <v>1032853</v>
      </c>
      <c r="I97" s="7">
        <f t="shared" si="4"/>
        <v>0.93236111574070835</v>
      </c>
      <c r="K97" s="8">
        <f t="shared" si="3"/>
        <v>6.7638884259291654E-2</v>
      </c>
      <c r="N97">
        <v>939006</v>
      </c>
      <c r="O97" s="10">
        <f t="shared" si="5"/>
        <v>0.90913808644598992</v>
      </c>
    </row>
    <row r="98" spans="1:15" x14ac:dyDescent="0.2">
      <c r="A98" s="3"/>
      <c r="B98" s="3">
        <f t="shared" ref="B98" si="6">SUM(B2:B97)</f>
        <v>1030054588</v>
      </c>
      <c r="C98" s="3">
        <f t="shared" ref="C98:H98" si="7">SUM(C2:C97)</f>
        <v>228782525</v>
      </c>
      <c r="D98" s="3">
        <f t="shared" si="7"/>
        <v>764441711</v>
      </c>
      <c r="E98" s="3">
        <f t="shared" si="7"/>
        <v>36775808</v>
      </c>
      <c r="F98" s="3">
        <f t="shared" si="7"/>
        <v>54544</v>
      </c>
      <c r="G98" s="3">
        <f t="shared" si="7"/>
        <v>173669378</v>
      </c>
      <c r="H98" s="3">
        <f t="shared" si="7"/>
        <v>37132406</v>
      </c>
      <c r="I98" s="3"/>
      <c r="J98" s="3"/>
      <c r="K98" s="3"/>
    </row>
    <row r="102" spans="1:15" x14ac:dyDescent="0.2">
      <c r="G10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A9E9-E4AA-2B46-B9D7-BFBB7295C354}">
  <dimension ref="A1:C9"/>
  <sheetViews>
    <sheetView tabSelected="1" workbookViewId="0">
      <selection activeCell="B11" sqref="B11"/>
    </sheetView>
  </sheetViews>
  <sheetFormatPr baseColWidth="10" defaultRowHeight="16" x14ac:dyDescent="0.2"/>
  <cols>
    <col min="1" max="1" width="19.83203125" customWidth="1"/>
    <col min="2" max="2" width="12.6640625" bestFit="1" customWidth="1"/>
    <col min="3" max="3" width="11.6640625" bestFit="1" customWidth="1"/>
  </cols>
  <sheetData>
    <row r="1" spans="1:3" x14ac:dyDescent="0.2">
      <c r="B1" t="s">
        <v>111</v>
      </c>
      <c r="C1" t="s">
        <v>112</v>
      </c>
    </row>
    <row r="2" spans="1:3" x14ac:dyDescent="0.2">
      <c r="A2" t="s">
        <v>113</v>
      </c>
      <c r="B2" s="11">
        <f>AVERAGE('all samples'!B2:B49)</f>
        <v>11708285.3125</v>
      </c>
      <c r="C2" s="11">
        <f>STDEV('all samples'!B2:B49)</f>
        <v>2533563.1523973704</v>
      </c>
    </row>
    <row r="3" spans="1:3" x14ac:dyDescent="0.2">
      <c r="A3" t="s">
        <v>114</v>
      </c>
      <c r="B3" s="11">
        <f>AVERAGE('all samples'!G2:G49)</f>
        <v>3618112.0416666665</v>
      </c>
      <c r="C3" s="11">
        <f>STDEV('all samples'!G2:G49)</f>
        <v>1275745.4781924097</v>
      </c>
    </row>
    <row r="4" spans="1:3" x14ac:dyDescent="0.2">
      <c r="A4" t="s">
        <v>115</v>
      </c>
      <c r="B4" s="11">
        <f>AVERAGE('all samples'!L2:L49)</f>
        <v>2230672.4791666665</v>
      </c>
      <c r="C4" s="11">
        <f>STDEV('all samples'!L2:L49)</f>
        <v>849685.86374670186</v>
      </c>
    </row>
    <row r="5" spans="1:3" x14ac:dyDescent="0.2">
      <c r="A5" t="s">
        <v>116</v>
      </c>
      <c r="B5" s="10">
        <f>AVERAGE('all samples'!M2:M49)</f>
        <v>0.60979871676693631</v>
      </c>
      <c r="C5" s="10">
        <f>STDEV('all samples'!M2:M49)</f>
        <v>3.8201409162710386E-2</v>
      </c>
    </row>
    <row r="6" spans="1:3" x14ac:dyDescent="0.2">
      <c r="A6" t="s">
        <v>117</v>
      </c>
      <c r="B6" s="11">
        <f>AVERAGE('all samples'!B50:B97)</f>
        <v>9751185.270833334</v>
      </c>
      <c r="C6" s="11">
        <f>STDEV('all samples'!B50:B97)</f>
        <v>7019625.3202718673</v>
      </c>
    </row>
    <row r="7" spans="1:3" x14ac:dyDescent="0.2">
      <c r="A7" t="s">
        <v>118</v>
      </c>
      <c r="B7" s="11">
        <f>AVERAGE('all samples'!H50:H97)</f>
        <v>773591.79166666663</v>
      </c>
      <c r="C7" s="11">
        <f>STDEV('all samples'!H50:H97)</f>
        <v>583464.39426871622</v>
      </c>
    </row>
    <row r="8" spans="1:3" x14ac:dyDescent="0.2">
      <c r="A8" t="s">
        <v>119</v>
      </c>
      <c r="B8" s="11">
        <f>AVERAGE('all samples'!N50:N97)</f>
        <v>710128.625</v>
      </c>
      <c r="C8" s="11">
        <f>STDEV('all samples'!N50:N97)</f>
        <v>537216.16221669572</v>
      </c>
    </row>
    <row r="9" spans="1:3" x14ac:dyDescent="0.2">
      <c r="A9" t="s">
        <v>120</v>
      </c>
      <c r="B9" s="10">
        <f>AVERAGE('all samples'!O50:O97)</f>
        <v>0.91676682321704928</v>
      </c>
      <c r="C9" s="10">
        <f>STDEV('all samples'!O50:O97)</f>
        <v>1.2328438625941124E-2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samples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2023-12-21T20:55:55Z</dcterms:modified>
</cp:coreProperties>
</file>