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media/image2.png" ContentType="image/png"/>
  <Override PartName="/xl/media/image1.png" ContentType="image/p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ition-1" sheetId="1" state="visible" r:id="rId2"/>
    <sheet name="Partion-2" sheetId="2" state="visible" r:id="rId3"/>
    <sheet name="Functions&amp;Codes"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<sst xmlns="http://schemas.openxmlformats.org/spreadsheetml/2006/main" count="432" uniqueCount="278">
  <si>
    <t xml:space="preserve">Partitioned based on 2 (10*2)</t>
  </si>
  <si>
    <t xml:space="preserve">Nodes</t>
  </si>
  <si>
    <t xml:space="preserve">Functions</t>
  </si>
  <si>
    <t xml:space="preserve">Number of Patterns</t>
  </si>
  <si>
    <t xml:space="preserve">FC w/o RFR</t>
  </si>
  <si>
    <t xml:space="preserve">FC with RFR</t>
  </si>
  <si>
    <t xml:space="preserve">Time taken(seconds)</t>
  </si>
  <si>
    <t xml:space="preserve">No of Fault covered w/o rfr</t>
  </si>
  <si>
    <t xml:space="preserve">Number of fault covered with rfr</t>
  </si>
  <si>
    <t xml:space="preserve">0 -&gt; 1</t>
  </si>
  <si>
    <t xml:space="preserve">19 and 28</t>
  </si>
  <si>
    <t xml:space="preserve">SLL </t>
  </si>
  <si>
    <t xml:space="preserve">OP2 </t>
  </si>
  <si>
    <t xml:space="preserve">  18 -&gt; 19</t>
  </si>
  <si>
    <t xml:space="preserve">24 and 26</t>
  </si>
  <si>
    <t xml:space="preserve">MFLO  ( LO)</t>
  </si>
  <si>
    <t xml:space="preserve">MTLO  R(A1)</t>
  </si>
  <si>
    <t xml:space="preserve">24 -&gt; 25 </t>
  </si>
  <si>
    <t xml:space="preserve">17 and 18</t>
  </si>
  <si>
    <t xml:space="preserve">FC w/o RFR        means Fault Coverage without</t>
  </si>
  <si>
    <t xml:space="preserve">MULT</t>
  </si>
  <si>
    <t xml:space="preserve">redundant function reduction</t>
  </si>
  <si>
    <t xml:space="preserve">MULTU</t>
  </si>
  <si>
    <t xml:space="preserve">33 -&gt; 34</t>
  </si>
  <si>
    <t xml:space="preserve">2 and 3</t>
  </si>
  <si>
    <t xml:space="preserve">means Fault coverage with </t>
  </si>
  <si>
    <t xml:space="preserve">ADDU</t>
  </si>
  <si>
    <t xml:space="preserve">redundant function reduction, </t>
  </si>
  <si>
    <t xml:space="preserve">SUB </t>
  </si>
  <si>
    <t xml:space="preserve"> 32 -&gt; 35</t>
  </si>
  <si>
    <t xml:space="preserve">1 and 4</t>
  </si>
  <si>
    <t xml:space="preserve">Fault covered by both </t>
  </si>
  <si>
    <t xml:space="preserve"> 1 and 2 are equal but the percentage are not</t>
  </si>
  <si>
    <t xml:space="preserve">ADD	</t>
  </si>
  <si>
    <t xml:space="preserve">SUBU</t>
  </si>
  <si>
    <t xml:space="preserve">SP</t>
  </si>
  <si>
    <t xml:space="preserve"> Search Space</t>
  </si>
  <si>
    <t xml:space="preserve">36 -&gt; 37</t>
  </si>
  <si>
    <t xml:space="preserve">5 and 6</t>
  </si>
  <si>
    <t xml:space="preserve">AND</t>
  </si>
  <si>
    <t xml:space="preserve">OR</t>
  </si>
  <si>
    <t xml:space="preserve">38 -&gt; 39</t>
  </si>
  <si>
    <t xml:space="preserve">7 and 8</t>
  </si>
  <si>
    <t xml:space="preserve">XOR</t>
  </si>
  <si>
    <t xml:space="preserve">NOR</t>
  </si>
  <si>
    <t xml:space="preserve">42 -&gt; 43</t>
  </si>
  <si>
    <t xml:space="preserve">9 and 10</t>
  </si>
  <si>
    <t xml:space="preserve">SLT</t>
  </si>
  <si>
    <t xml:space="preserve">SLTU</t>
  </si>
  <si>
    <t xml:space="preserve">2 -&gt; 3</t>
  </si>
  <si>
    <t xml:space="preserve">20 and 21</t>
  </si>
  <si>
    <t xml:space="preserve">SRL</t>
  </si>
  <si>
    <t xml:space="preserve">SRA</t>
  </si>
  <si>
    <t xml:space="preserve">16 -&gt; 17</t>
  </si>
  <si>
    <t xml:space="preserve">23 and 25</t>
  </si>
  <si>
    <t xml:space="preserve">MFHI</t>
  </si>
  <si>
    <t xml:space="preserve">MTHI</t>
  </si>
  <si>
    <t xml:space="preserve">Average</t>
  </si>
  <si>
    <t xml:space="preserve">Partitioned based on 4  (5*4)</t>
  </si>
  <si>
    <t xml:space="preserve">Numbersof fault covered with rfr</t>
  </si>
  <si>
    <t xml:space="preserve">0,1 ; 2,3</t>
  </si>
  <si>
    <t xml:space="preserve">[19,20; 21,28]</t>
  </si>
  <si>
    <t xml:space="preserve">SLL SRL ;  SRA OP2</t>
  </si>
  <si>
    <t xml:space="preserve">25 (used 1200SP)</t>
  </si>
  <si>
    <t xml:space="preserve">25 (used 1000SP)</t>
  </si>
  <si>
    <t xml:space="preserve">25 (used 800SP)</t>
  </si>
  <si>
    <t xml:space="preserve">25 (used 650SP)</t>
  </si>
  <si>
    <t xml:space="preserve">  25 (used 500SP)</t>
  </si>
  <si>
    <t xml:space="preserve">16,17 ; 18,19</t>
  </si>
  <si>
    <t xml:space="preserve">[23,25 ; 24,26]</t>
  </si>
  <si>
    <t xml:space="preserve">HI             R(A1)</t>
  </si>
  <si>
    <t xml:space="preserve">LO           R(A1)</t>
  </si>
  <si>
    <t xml:space="preserve">32, 35 ; 24, 25</t>
  </si>
  <si>
    <t xml:space="preserve">[1 , 4 ; 17, 18]</t>
  </si>
  <si>
    <t xml:space="preserve">ADD             SUBU</t>
  </si>
  <si>
    <t xml:space="preserve">MULT          MULTU</t>
  </si>
  <si>
    <t xml:space="preserve">2 , 3 ; 5 , 6</t>
  </si>
  <si>
    <t xml:space="preserve">ADDU             SUB</t>
  </si>
  <si>
    <t xml:space="preserve">AND                OR</t>
  </si>
  <si>
    <t xml:space="preserve">38, 39 ; 42, 43</t>
  </si>
  <si>
    <t xml:space="preserve">7,8 ; 9, 10</t>
  </si>
  <si>
    <t xml:space="preserve">XOR    NOR</t>
  </si>
  <si>
    <t xml:space="preserve">SLT     SLTU</t>
  </si>
  <si>
    <t xml:space="preserve">Partitioned based on 10  (2* 10)</t>
  </si>
  <si>
    <t xml:space="preserve">Number of patterns</t>
  </si>
  <si>
    <t xml:space="preserve">0,1 ; 2,3 ; 16,17 ; 18, 19; 32, 35 </t>
  </si>
  <si>
    <t xml:space="preserve">19,20,21,28,23,25,24,26,1,4</t>
  </si>
  <si>
    <t xml:space="preserve">SLL(19)  SRL(20)</t>
  </si>
  <si>
    <t xml:space="preserve">OP2(21)     SRA(28)</t>
  </si>
  <si>
    <t xml:space="preserve">HI(23)         R(A1)(25)</t>
  </si>
  <si>
    <t xml:space="preserve">LO(24)       R(A1)(26)</t>
  </si>
  <si>
    <t xml:space="preserve"> ADD(1)      SUBU(4)</t>
  </si>
  <si>
    <t xml:space="preserve"> 24, 25 ; 33 , 34 ; 36 , 37; 38, 39; 42,43</t>
  </si>
  <si>
    <t xml:space="preserve"> 17, 18, 2,3,5, 6, 7,8, 9, 10</t>
  </si>
  <si>
    <t xml:space="preserve">MULT(17)      MULTU(18)</t>
  </si>
  <si>
    <t xml:space="preserve">ADDU(2)         SUB(3)</t>
  </si>
  <si>
    <t xml:space="preserve">AND(5)             OR(6)</t>
  </si>
  <si>
    <t xml:space="preserve">XOR(7) NOR(8)</t>
  </si>
  <si>
    <t xml:space="preserve">SLT(9)  SLTU(10)</t>
  </si>
  <si>
    <t xml:space="preserve">Partitioned based on 7|7|6 </t>
  </si>
  <si>
    <t xml:space="preserve">0,1 ; 2,3 ; 16,17 ; 18</t>
  </si>
  <si>
    <t xml:space="preserve">19,20,21,28,23,25,24</t>
  </si>
  <si>
    <t xml:space="preserve">   HI(23)         R(A1)(25)</t>
  </si>
  <si>
    <t xml:space="preserve">LO(24)      </t>
  </si>
  <si>
    <t xml:space="preserve">19;32, 35; 24; 25 , 33 ; 34</t>
  </si>
  <si>
    <t xml:space="preserve"> 26, 1,4, 17, 18, 2,3</t>
  </si>
  <si>
    <t xml:space="preserve">R(A1)(26)</t>
  </si>
  <si>
    <t xml:space="preserve">ADD(1)   SUBU(4)  </t>
  </si>
  <si>
    <t xml:space="preserve">ADDU(2) SUB(3)</t>
  </si>
  <si>
    <t xml:space="preserve">36 , 37; 38, 39; 42,43</t>
  </si>
  <si>
    <t xml:space="preserve">5,6,7, 8, 9, 10</t>
  </si>
  <si>
    <t xml:space="preserve">     AND(5)        OR(6)</t>
  </si>
  <si>
    <t xml:space="preserve">  XOR(7)    NOR(8)</t>
  </si>
  <si>
    <t xml:space="preserve">                                  SLT(9)  SLTU(10)</t>
  </si>
  <si>
    <t xml:space="preserve">Partitioned based on 8|8|4 </t>
  </si>
  <si>
    <t xml:space="preserve">0,1 ; 2,3 ; 16,17 ; 18, 19
</t>
  </si>
  <si>
    <t xml:space="preserve">19,20,21,28,23,25,24,26</t>
  </si>
  <si>
    <t xml:space="preserve">LO(24)   R(A1)(26)   </t>
  </si>
  <si>
    <t xml:space="preserve">32, 35, 24, 25 ; 33 , 34 ; 36 , 37</t>
  </si>
  <si>
    <t xml:space="preserve">1,4,17,18,2,3,5,6</t>
  </si>
  <si>
    <t xml:space="preserve">38, 39; 42,43</t>
  </si>
  <si>
    <t xml:space="preserve">7,8,9,10</t>
  </si>
  <si>
    <t xml:space="preserve">   XOR(7)  NOR(8)</t>
  </si>
  <si>
    <t xml:space="preserve">SLT(9) SLTU(10)</t>
  </si>
  <si>
    <t xml:space="preserve">All Functions</t>
  </si>
  <si>
    <t xml:space="preserve">Dear Tolulope,
You are welcome to the meeting today any time, but warn me before.
1) The results are interesting. Also your initiative to try with other
group combinations.
2) I put your results into the table attached, where we can
compare the results easier to discover some correlations and dependencies.
3) In general we can state, that that
- the "average of patterns" is decreasing because "the more patterns, the
mode cooperation"
- time and # faults are increasing (it was expected)
- the dependence of "FC% change" should be still explained
- the anomalies should be also explained
- I added some columns for "max-cases" for trying to explain the
anomalies, but still not clear.
- the most important finding is that the results inside the group are very
different which makes the average criteria confusing,
- finally, we have found out the general dependencies, that is important
4) What next
- The unbalance of data inside the groups is explained by that we have not
defined the criteria how to select the instructions into the groups. But
we have to not start to look for the balance; this is not important any
more, because we have noticed already the main dependencies
- the goals are different
(1) Research for showing the usefulness of the Theory of HLDD (the HLDD
model should be as adequate as possible to the instructions coding)
(2) Research for finding out the mapping between our functional fault
models and the real low-level structural faults (different partitions of
the instruction may provide different mapping to structure)</t>
  </si>
  <si>
    <t xml:space="preserve">0,1,2,3,16,17,18,19,32,35,24,25,33,34,36,37,38,39,42,43
</t>
  </si>
  <si>
    <t xml:space="preserve">[1,2,3,4,5,6,7,8,9,10,17,18,19,20,21,23,24,25,26,28]</t>
  </si>
  <si>
    <t xml:space="preserve">ADD(1),ADDU(2),SUB(3)</t>
  </si>
  <si>
    <t xml:space="preserve">SUBU(4),AND(5),OR(6)</t>
  </si>
  <si>
    <t xml:space="preserve">XOR(7),NOR(8),SLT(9)</t>
  </si>
  <si>
    <t xml:space="preserve">SLTU(10),MULT(17)</t>
  </si>
  <si>
    <t xml:space="preserve">MULTU(18),SLL(19),SRL(20)</t>
  </si>
  <si>
    <t xml:space="preserve">OP2(21),HI(23),LO(24)</t>
  </si>
  <si>
    <t xml:space="preserve">R(A1)(25),R(A1)(26),SRA(28),</t>
  </si>
  <si>
    <t xml:space="preserve">Table of Results / Partition - Summary of Configurations</t>
  </si>
  <si>
    <t xml:space="preserve">Partition</t>
  </si>
  <si>
    <t xml:space="preserve"># pat (aver)</t>
  </si>
  <si>
    <t xml:space="preserve"># pat (max)</t>
  </si>
  <si>
    <t xml:space="preserve">FC%
 (aver)</t>
  </si>
  <si>
    <t xml:space="preserve">FC%
 (max)</t>
  </si>
  <si>
    <t xml:space="preserve">Time</t>
  </si>
  <si>
    <t xml:space="preserve"># faults (aver)</t>
  </si>
  <si>
    <t xml:space="preserve"># faults (max)</t>
  </si>
  <si>
    <t xml:space="preserve">10 * 2</t>
  </si>
  <si>
    <t xml:space="preserve">5 * 4</t>
  </si>
  <si>
    <t xml:space="preserve">3 * 7/7/6</t>
  </si>
  <si>
    <t xml:space="preserve">3 * 8/8/4</t>
  </si>
  <si>
    <t xml:space="preserve">2 * 10</t>
  </si>
  <si>
    <t xml:space="preserve">1 * 20 (all)</t>
  </si>
  <si>
    <t xml:space="preserve">Partitioned based on 4|4|2</t>
  </si>
  <si>
    <t xml:space="preserve">e.g</t>
  </si>
  <si>
    <t xml:space="preserve">[1,2;3,4]</t>
  </si>
  <si>
    <t xml:space="preserve"> are the function numbers we used for testing the group of functions.</t>
  </si>
  <si>
    <t xml:space="preserve">F(Code) = e.g ADD(32). This means that ADD is a function with instruction code "100000" = 32. See Sheet Funtions&amp;Codes for the functions under consideration.</t>
  </si>
  <si>
    <r>
      <rPr>
        <sz val="14"/>
        <color rgb="FF000000"/>
        <rFont val="Arial"/>
        <family val="0"/>
        <charset val="1"/>
      </rPr>
      <t xml:space="preserve">OP</t>
    </r>
    <r>
      <rPr>
        <sz val="9"/>
        <rFont val="Cambria"/>
        <family val="0"/>
        <charset val="1"/>
      </rPr>
      <t xml:space="preserve">31</t>
    </r>
  </si>
  <si>
    <t xml:space="preserve">ADD(32) ADDU(33) </t>
  </si>
  <si>
    <t xml:space="preserve">SUB(34) SUBU(35)</t>
  </si>
  <si>
    <t xml:space="preserve">HLDD DIAGRAM </t>
  </si>
  <si>
    <r>
      <rPr>
        <sz val="14"/>
        <color rgb="FF000000"/>
        <rFont val="Arial"/>
        <family val="0"/>
        <charset val="1"/>
      </rPr>
      <t xml:space="preserve">OP</t>
    </r>
    <r>
      <rPr>
        <sz val="9"/>
        <rFont val="Cambria"/>
        <family val="0"/>
        <charset val="1"/>
      </rPr>
      <t xml:space="preserve">32</t>
    </r>
  </si>
  <si>
    <t xml:space="preserve">[5,6 ;7,8]</t>
  </si>
  <si>
    <t xml:space="preserve">AND(36)  OR(37)</t>
  </si>
  <si>
    <t xml:space="preserve">XOR(38) NOR(39)</t>
  </si>
  <si>
    <t xml:space="preserve">
A) Based on the HLDD I proposed yesterday, we can organize the second
round of experiments in the following way:
1) Testing of nodes OP31-OP36 (group sizes 4/4/2/4/4/2)
2) Testing of nodes OP21,OP23 (sizes: 10/6)
3) Testing of the node OP1 (size 20)
B) I would propose also optimised versons for experiments 2 and 3, which
target the nodes OP21-OP23 and OP1 in the following way:
1) For OP21: 4 different experiments with 4 different groups
- (32,36,42), (33,37,42), (34,38,43), (35,39,43)
2) For OP23: 4 different experiments with 4 different groups
- (16,24), (17,24), (18,25), (19,25)
These experiments check the hypothesis of the HLDD theory for testing the
nodes, where for the internal nodes (here OP1 and OP2k), we need for the
group so many instructions how many the node under test has output edges
(but the combinations can be different, that's why we have 4 different
experiments)
</t>
  </si>
  <si>
    <r>
      <rPr>
        <sz val="14"/>
        <color rgb="FF000000"/>
        <rFont val="Arial"/>
        <family val="0"/>
        <charset val="1"/>
      </rPr>
      <t xml:space="preserve">OP</t>
    </r>
    <r>
      <rPr>
        <sz val="9"/>
        <rFont val="Cambria"/>
        <family val="0"/>
        <charset val="1"/>
      </rPr>
      <t xml:space="preserve">33</t>
    </r>
  </si>
  <si>
    <t xml:space="preserve">[9, 10]</t>
  </si>
  <si>
    <t xml:space="preserve">SLT(42)  SLTU(43)</t>
  </si>
  <si>
    <t xml:space="preserve">Avearage</t>
  </si>
  <si>
    <r>
      <rPr>
        <sz val="14"/>
        <color rgb="FF000000"/>
        <rFont val="Arial"/>
        <family val="0"/>
        <charset val="1"/>
      </rPr>
      <t xml:space="preserve">OP</t>
    </r>
    <r>
      <rPr>
        <sz val="9"/>
        <rFont val="Cambria"/>
        <family val="0"/>
        <charset val="1"/>
      </rPr>
      <t xml:space="preserve">34</t>
    </r>
  </si>
  <si>
    <t xml:space="preserve">[19,28;20,21]</t>
  </si>
  <si>
    <t xml:space="preserve">SLL  OP2</t>
  </si>
  <si>
    <t xml:space="preserve">SRL SRA</t>
  </si>
  <si>
    <r>
      <rPr>
        <sz val="14"/>
        <color rgb="FF000000"/>
        <rFont val="Arial"/>
        <family val="0"/>
        <charset val="1"/>
      </rPr>
      <t xml:space="preserve">OP</t>
    </r>
    <r>
      <rPr>
        <sz val="9"/>
        <rFont val="Cambria"/>
        <family val="0"/>
        <charset val="1"/>
      </rPr>
      <t xml:space="preserve">35</t>
    </r>
  </si>
  <si>
    <t xml:space="preserve">[23,25 ;24,26]</t>
  </si>
  <si>
    <t xml:space="preserve">MFHI     MTHI</t>
  </si>
  <si>
    <t xml:space="preserve"> MFLO    MTLO</t>
  </si>
  <si>
    <r>
      <rPr>
        <sz val="14"/>
        <color rgb="FF000000"/>
        <rFont val="Arial"/>
        <family val="0"/>
        <charset val="1"/>
      </rPr>
      <t xml:space="preserve">OP</t>
    </r>
    <r>
      <rPr>
        <sz val="9"/>
        <rFont val="Cambria"/>
        <family val="0"/>
        <charset val="1"/>
      </rPr>
      <t xml:space="preserve">36</t>
    </r>
  </si>
  <si>
    <t xml:space="preserve">[24, 25]</t>
  </si>
  <si>
    <t xml:space="preserve">MULT   MULTU</t>
  </si>
  <si>
    <t xml:space="preserve"> For OP21: 4 different experiments with 4 different groups</t>
  </si>
  <si>
    <t xml:space="preserve">Partitioned based on 4*3</t>
  </si>
  <si>
    <t xml:space="preserve">Multiple Nodes</t>
  </si>
  <si>
    <r>
      <rPr>
        <sz val="14"/>
        <color rgb="FF000000"/>
        <rFont val="Arial"/>
        <family val="0"/>
        <charset val="1"/>
      </rPr>
      <t xml:space="preserve">OP</t>
    </r>
    <r>
      <rPr>
        <sz val="9"/>
        <rFont val="Cambria"/>
        <family val="0"/>
        <charset val="1"/>
      </rPr>
      <t xml:space="preserve">21 </t>
    </r>
    <r>
      <rPr>
        <sz val="14"/>
        <color rgb="FF000000"/>
        <rFont val="Arial"/>
        <family val="0"/>
        <charset val="1"/>
      </rPr>
      <t xml:space="preserve">-&gt; OP</t>
    </r>
    <r>
      <rPr>
        <sz val="9"/>
        <rFont val="Cambria"/>
        <family val="0"/>
        <charset val="1"/>
      </rPr>
      <t xml:space="preserve">31</t>
    </r>
  </si>
  <si>
    <t xml:space="preserve">[1,5,9]</t>
  </si>
  <si>
    <r>
      <rPr>
        <sz val="14"/>
        <color rgb="FF000000"/>
        <rFont val="Arial"/>
        <family val="0"/>
        <charset val="1"/>
      </rPr>
      <t xml:space="preserve"> OP</t>
    </r>
    <r>
      <rPr>
        <sz val="9"/>
        <rFont val="Cambria"/>
        <family val="0"/>
        <charset val="1"/>
      </rPr>
      <t xml:space="preserve">21 </t>
    </r>
    <r>
      <rPr>
        <sz val="14"/>
        <color rgb="FF000000"/>
        <rFont val="Arial"/>
        <family val="0"/>
        <charset val="1"/>
      </rPr>
      <t xml:space="preserve">-&gt; OP</t>
    </r>
    <r>
      <rPr>
        <sz val="9"/>
        <rFont val="Cambria"/>
        <family val="0"/>
        <charset val="1"/>
      </rPr>
      <t xml:space="preserve">32</t>
    </r>
    <r>
      <rPr>
        <sz val="14"/>
        <color rgb="FF000000"/>
        <rFont val="Arial"/>
        <family val="0"/>
        <charset val="1"/>
      </rPr>
      <t xml:space="preserve">, </t>
    </r>
  </si>
  <si>
    <t xml:space="preserve">ADD(32) AND(36)</t>
  </si>
  <si>
    <r>
      <rPr>
        <sz val="14"/>
        <color rgb="FF000000"/>
        <rFont val="Arial"/>
        <family val="0"/>
        <charset val="1"/>
      </rPr>
      <t xml:space="preserve">OP</t>
    </r>
    <r>
      <rPr>
        <sz val="9"/>
        <rFont val="Cambria"/>
        <family val="0"/>
        <charset val="1"/>
      </rPr>
      <t xml:space="preserve">21 </t>
    </r>
    <r>
      <rPr>
        <sz val="14"/>
        <color rgb="FF000000"/>
        <rFont val="Arial"/>
        <family val="0"/>
        <charset val="1"/>
      </rPr>
      <t xml:space="preserve">-&gt; OP</t>
    </r>
    <r>
      <rPr>
        <sz val="9"/>
        <rFont val="Cambria"/>
        <family val="0"/>
        <charset val="1"/>
      </rPr>
      <t xml:space="preserve">33</t>
    </r>
  </si>
  <si>
    <t xml:space="preserve">SLT(42)</t>
  </si>
  <si>
    <t xml:space="preserve">[2,6,9]</t>
  </si>
  <si>
    <t xml:space="preserve">ADDU(33)  OR(37)</t>
  </si>
  <si>
    <t xml:space="preserve">[3, 7,10]</t>
  </si>
  <si>
    <t xml:space="preserve">SUB(34)  XOR(38)</t>
  </si>
  <si>
    <t xml:space="preserve">SLTU(43)</t>
  </si>
  <si>
    <t xml:space="preserve">[4, 8,10]</t>
  </si>
  <si>
    <t xml:space="preserve">SUBU(35) NOR(39)</t>
  </si>
  <si>
    <t xml:space="preserve">For OP23: 4 different experiments with 4 different groups</t>
  </si>
  <si>
    <t xml:space="preserve">Partitioned based on 4*2</t>
  </si>
  <si>
    <t xml:space="preserve">[23;17]</t>
  </si>
  <si>
    <t xml:space="preserve">MFHI(16)</t>
  </si>
  <si>
    <t xml:space="preserve">MULT(24)</t>
  </si>
  <si>
    <t xml:space="preserve">[25,17]</t>
  </si>
  <si>
    <r>
      <rPr>
        <sz val="14"/>
        <color rgb="FF000000"/>
        <rFont val="Arial"/>
        <family val="0"/>
        <charset val="1"/>
      </rPr>
      <t xml:space="preserve">OP</t>
    </r>
    <r>
      <rPr>
        <sz val="9"/>
        <rFont val="Cambria"/>
        <family val="0"/>
        <charset val="1"/>
      </rPr>
      <t xml:space="preserve">23 -&gt; </t>
    </r>
    <r>
      <rPr>
        <sz val="14"/>
        <color rgb="FF000000"/>
        <rFont val="Arial"/>
        <family val="0"/>
        <charset val="1"/>
      </rPr>
      <t xml:space="preserve">OP</t>
    </r>
    <r>
      <rPr>
        <sz val="9"/>
        <rFont val="Cambria"/>
        <family val="0"/>
        <charset val="1"/>
      </rPr>
      <t xml:space="preserve">35</t>
    </r>
  </si>
  <si>
    <t xml:space="preserve">MTHI(17) </t>
  </si>
  <si>
    <r>
      <rPr>
        <sz val="14"/>
        <color rgb="FF000000"/>
        <rFont val="Arial"/>
        <family val="0"/>
        <charset val="1"/>
      </rPr>
      <t xml:space="preserve">OP</t>
    </r>
    <r>
      <rPr>
        <sz val="9"/>
        <rFont val="Cambria"/>
        <family val="0"/>
        <charset val="1"/>
      </rPr>
      <t xml:space="preserve">23 -&gt;</t>
    </r>
    <r>
      <rPr>
        <sz val="14"/>
        <color rgb="FF000000"/>
        <rFont val="Arial"/>
        <family val="0"/>
        <charset val="1"/>
      </rPr>
      <t xml:space="preserve">OP</t>
    </r>
    <r>
      <rPr>
        <sz val="9"/>
        <rFont val="Cambria"/>
        <family val="0"/>
        <charset val="1"/>
      </rPr>
      <t xml:space="preserve">36</t>
    </r>
  </si>
  <si>
    <t xml:space="preserve">[24,18]</t>
  </si>
  <si>
    <r>
      <rPr>
        <sz val="14"/>
        <color rgb="FF000000"/>
        <rFont val="Arial"/>
        <family val="0"/>
        <charset val="1"/>
      </rPr>
      <t xml:space="preserve">OP</t>
    </r>
    <r>
      <rPr>
        <sz val="9"/>
        <rFont val="Cambria"/>
        <family val="0"/>
        <charset val="1"/>
      </rPr>
      <t xml:space="preserve">23 </t>
    </r>
    <r>
      <rPr>
        <sz val="14"/>
        <color rgb="FF000000"/>
        <rFont val="Arial"/>
        <family val="0"/>
        <charset val="1"/>
      </rPr>
      <t xml:space="preserve">-&gt;OP</t>
    </r>
    <r>
      <rPr>
        <sz val="9"/>
        <rFont val="Cambria"/>
        <family val="0"/>
        <charset val="1"/>
      </rPr>
      <t xml:space="preserve">35</t>
    </r>
  </si>
  <si>
    <t xml:space="preserve">MFLO(18)  </t>
  </si>
  <si>
    <r>
      <rPr>
        <sz val="14"/>
        <color rgb="FF000000"/>
        <rFont val="Arial"/>
        <family val="0"/>
        <charset val="1"/>
      </rPr>
      <t xml:space="preserve">OP</t>
    </r>
    <r>
      <rPr>
        <sz val="9"/>
        <rFont val="Cambria"/>
        <family val="0"/>
        <charset val="1"/>
      </rPr>
      <t xml:space="preserve">23 </t>
    </r>
    <r>
      <rPr>
        <sz val="14"/>
        <color rgb="FF000000"/>
        <rFont val="Arial"/>
        <family val="0"/>
        <charset val="1"/>
      </rPr>
      <t xml:space="preserve">-&gt;OP</t>
    </r>
    <r>
      <rPr>
        <sz val="9"/>
        <rFont val="Cambria"/>
        <family val="0"/>
        <charset val="1"/>
      </rPr>
      <t xml:space="preserve">36</t>
    </r>
  </si>
  <si>
    <t xml:space="preserve">MULTU(25)</t>
  </si>
  <si>
    <t xml:space="preserve">[26,18]</t>
  </si>
  <si>
    <t xml:space="preserve">MTLO(19) </t>
  </si>
  <si>
    <t xml:space="preserve">FOR OP1</t>
  </si>
  <si>
    <t xml:space="preserve">1,2,3,4,5,6,7,8,9,10</t>
  </si>
  <si>
    <t xml:space="preserve"> OP1 -&gt; OP21 -&gt; OP31</t>
  </si>
  <si>
    <t xml:space="preserve">ADD(32) ADDU(33)</t>
  </si>
  <si>
    <t xml:space="preserve"> OP1 -&gt; OP21 -&gt; OP32</t>
  </si>
  <si>
    <t xml:space="preserve">SUB(34)    SUBU(35)</t>
  </si>
  <si>
    <t xml:space="preserve"> OP1 -&gt; OP21 -&gt; OP33</t>
  </si>
  <si>
    <t xml:space="preserve">AND(36)   OR (37)</t>
  </si>
  <si>
    <t xml:space="preserve">XOR(38)   NOR(39)</t>
  </si>
  <si>
    <t xml:space="preserve">SLT(42)     SLTU(43)</t>
  </si>
  <si>
    <t xml:space="preserve">OP1 -&gt; OP22 -&gt; OP34</t>
  </si>
  <si>
    <t xml:space="preserve">19, 28, 20,21</t>
  </si>
  <si>
    <t xml:space="preserve">   SLL(0)  OP2(1)</t>
  </si>
  <si>
    <t xml:space="preserve">     SRL(2)  SRA(3)</t>
  </si>
  <si>
    <t xml:space="preserve">17,18,23,24,25,26</t>
  </si>
  <si>
    <t xml:space="preserve"> OP1 -&gt; OP23 -&gt; OP35</t>
  </si>
  <si>
    <t xml:space="preserve">MFHI(16) MTHI(17)</t>
  </si>
  <si>
    <t xml:space="preserve">OP1-&gt;OP23 -&gt; OP36</t>
  </si>
  <si>
    <t xml:space="preserve">MFLO(18) MTLO(19)</t>
  </si>
  <si>
    <t xml:space="preserve">MULT(24) MUTU(25)</t>
  </si>
  <si>
    <t xml:space="preserve">One function on each node</t>
  </si>
  <si>
    <t xml:space="preserve">1,5,9,19,23,17</t>
  </si>
  <si>
    <t xml:space="preserve"> OP31 - OP32 . OP34</t>
  </si>
  <si>
    <t xml:space="preserve"> OP35 - OP36 </t>
  </si>
  <si>
    <t xml:space="preserve">SLT(42)   SLL(0)</t>
  </si>
  <si>
    <t xml:space="preserve"> </t>
  </si>
  <si>
    <t xml:space="preserve">MFHI(16)  MULT(24)</t>
  </si>
  <si>
    <t xml:space="preserve">Table of Results /Partition - Summary of Configurations</t>
  </si>
  <si>
    <t xml:space="preserve">4*2</t>
  </si>
  <si>
    <t xml:space="preserve">3 * 4|4|2</t>
  </si>
  <si>
    <t xml:space="preserve">4 * 3</t>
  </si>
  <si>
    <t xml:space="preserve">3 * 10|4|6</t>
  </si>
  <si>
    <t xml:space="preserve"> 1*20 (all )               is covered in Partition-1</t>
  </si>
  <si>
    <t xml:space="preserve">Table shows the selected MiniMIPS Instruction set (functions) and their corresponding codes.</t>
  </si>
  <si>
    <t xml:space="preserve">Numbers</t>
  </si>
  <si>
    <t xml:space="preserve">Codes</t>
  </si>
  <si>
    <t xml:space="preserve">Special</t>
  </si>
  <si>
    <t xml:space="preserve">Numbers </t>
  </si>
  <si>
    <t xml:space="preserve">represent the position of these functions. See Partition page.</t>
  </si>
  <si>
    <t xml:space="preserve">SLL</t>
  </si>
  <si>
    <t xml:space="preserve">"000000" = 0</t>
  </si>
  <si>
    <t xml:space="preserve">"000000"</t>
  </si>
  <si>
    <t xml:space="preserve">OP2</t>
  </si>
  <si>
    <t xml:space="preserve">"000001" = 1</t>
  </si>
  <si>
    <t xml:space="preserve">MFLO</t>
  </si>
  <si>
    <t xml:space="preserve">"010010"  = 18</t>
  </si>
  <si>
    <t xml:space="preserve">MTLO</t>
  </si>
  <si>
    <t xml:space="preserve">"010011" = 19</t>
  </si>
  <si>
    <t xml:space="preserve">"011000" = 24</t>
  </si>
  <si>
    <t xml:space="preserve">MULTU </t>
  </si>
  <si>
    <t xml:space="preserve">"011001" = 25</t>
  </si>
  <si>
    <t xml:space="preserve">"100001" = 33</t>
  </si>
  <si>
    <t xml:space="preserve">SUB</t>
  </si>
  <si>
    <t xml:space="preserve">"100010" = 34</t>
  </si>
  <si>
    <t xml:space="preserve">ADD</t>
  </si>
  <si>
    <t xml:space="preserve">"100000" = 32</t>
  </si>
  <si>
    <t xml:space="preserve">"100011" = 35</t>
  </si>
  <si>
    <t xml:space="preserve">"100100" = 36</t>
  </si>
  <si>
    <t xml:space="preserve">"100101" = 37</t>
  </si>
  <si>
    <t xml:space="preserve">"100110" = 38</t>
  </si>
  <si>
    <t xml:space="preserve">"100111" = 39</t>
  </si>
  <si>
    <t xml:space="preserve">"101010" = 42</t>
  </si>
  <si>
    <t xml:space="preserve">"101011"= 43</t>
  </si>
  <si>
    <t xml:space="preserve">"000010" = 2</t>
  </si>
  <si>
    <t xml:space="preserve">"000011" = 3</t>
  </si>
  <si>
    <t xml:space="preserve">"010000" = 16</t>
  </si>
  <si>
    <t xml:space="preserve">"010001" = 17</t>
  </si>
</sst>
</file>

<file path=xl/styles.xml><?xml version="1.0" encoding="utf-8"?>
<styleSheet xmlns="http://schemas.openxmlformats.org/spreadsheetml/2006/main">
  <numFmts count="3">
    <numFmt numFmtId="164" formatCode="General"/>
    <numFmt numFmtId="165" formatCode="0.00%"/>
    <numFmt numFmtId="166" formatCode="General"/>
  </numFmts>
  <fonts count="21">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4"/>
      <color rgb="FF000000"/>
      <name val="Arial"/>
      <family val="0"/>
      <charset val="1"/>
    </font>
    <font>
      <sz val="17"/>
      <color rgb="FF000000"/>
      <name val="Arial"/>
      <family val="0"/>
      <charset val="1"/>
    </font>
    <font>
      <sz val="17"/>
      <color rgb="FF000000"/>
      <name val="Helvetica Neue"/>
      <family val="0"/>
      <charset val="1"/>
    </font>
    <font>
      <b val="true"/>
      <sz val="14"/>
      <color rgb="FF0000FF"/>
      <name val="Arial"/>
      <family val="0"/>
      <charset val="1"/>
    </font>
    <font>
      <b val="true"/>
      <sz val="14"/>
      <color rgb="FF000000"/>
      <name val="Arial"/>
      <family val="0"/>
      <charset val="1"/>
    </font>
    <font>
      <sz val="12"/>
      <color rgb="FF000000"/>
      <name val="Arial"/>
      <family val="0"/>
      <charset val="1"/>
    </font>
    <font>
      <sz val="11"/>
      <color rgb="FF000000"/>
      <name val="Arial"/>
      <family val="0"/>
      <charset val="1"/>
    </font>
    <font>
      <sz val="11"/>
      <color rgb="FF201F1E"/>
      <name val="Arial"/>
      <family val="0"/>
      <charset val="1"/>
    </font>
    <font>
      <sz val="14"/>
      <color rgb="FF0000FF"/>
      <name val="Arial"/>
      <family val="0"/>
      <charset val="1"/>
    </font>
    <font>
      <b val="true"/>
      <sz val="18"/>
      <color rgb="FF0000FF"/>
      <name val="Arial"/>
      <family val="0"/>
      <charset val="1"/>
    </font>
    <font>
      <sz val="9"/>
      <name val="Cambria"/>
      <family val="0"/>
      <charset val="1"/>
    </font>
    <font>
      <b val="true"/>
      <sz val="18"/>
      <color rgb="FF000000"/>
      <name val="Arial"/>
      <family val="0"/>
      <charset val="1"/>
    </font>
    <font>
      <b val="true"/>
      <sz val="18"/>
      <color rgb="FF434343"/>
      <name val="Arial"/>
      <family val="0"/>
      <charset val="1"/>
    </font>
    <font>
      <sz val="9"/>
      <color rgb="FF000000"/>
      <name val="Arial"/>
      <family val="0"/>
      <charset val="1"/>
    </font>
    <font>
      <sz val="14"/>
      <name val="Cambria"/>
      <family val="0"/>
      <charset val="1"/>
    </font>
    <font>
      <sz val="12"/>
      <color rgb="FF666666"/>
      <name val="Arial"/>
      <family val="0"/>
      <charset val="1"/>
    </font>
  </fonts>
  <fills count="21">
    <fill>
      <patternFill patternType="none"/>
    </fill>
    <fill>
      <patternFill patternType="gray125"/>
    </fill>
    <fill>
      <patternFill patternType="solid">
        <fgColor rgb="FFFF9900"/>
        <bgColor rgb="FFFFCC00"/>
      </patternFill>
    </fill>
    <fill>
      <patternFill patternType="solid">
        <fgColor rgb="FF93C47D"/>
        <bgColor rgb="FFB6D7A8"/>
      </patternFill>
    </fill>
    <fill>
      <patternFill patternType="solid">
        <fgColor rgb="FF00FF00"/>
        <bgColor rgb="FF00FFFF"/>
      </patternFill>
    </fill>
    <fill>
      <patternFill patternType="solid">
        <fgColor rgb="FFB6D7A8"/>
        <bgColor rgb="FFCCCCCC"/>
      </patternFill>
    </fill>
    <fill>
      <patternFill patternType="solid">
        <fgColor rgb="FFFFFFFF"/>
        <bgColor rgb="FFF8F9FA"/>
      </patternFill>
    </fill>
    <fill>
      <patternFill patternType="solid">
        <fgColor rgb="FFF8F9FA"/>
        <bgColor rgb="FFFFFFFF"/>
      </patternFill>
    </fill>
    <fill>
      <patternFill patternType="solid">
        <fgColor rgb="FF00FFFF"/>
        <bgColor rgb="FF00FFFF"/>
      </patternFill>
    </fill>
    <fill>
      <patternFill patternType="solid">
        <fgColor rgb="FFC9DAF8"/>
        <bgColor rgb="FFCFE2F3"/>
      </patternFill>
    </fill>
    <fill>
      <patternFill patternType="solid">
        <fgColor rgb="FFCFE2F3"/>
        <bgColor rgb="FFC9DAF8"/>
      </patternFill>
    </fill>
    <fill>
      <patternFill patternType="solid">
        <fgColor rgb="FFD9D2E9"/>
        <bgColor rgb="FFD9D9D9"/>
      </patternFill>
    </fill>
    <fill>
      <patternFill patternType="solid">
        <fgColor rgb="FF3D85C6"/>
        <bgColor rgb="FF3C78D8"/>
      </patternFill>
    </fill>
    <fill>
      <patternFill patternType="solid">
        <fgColor rgb="FF6D9EEB"/>
        <bgColor rgb="FF46BDC6"/>
      </patternFill>
    </fill>
    <fill>
      <patternFill patternType="solid">
        <fgColor rgb="FF3C78D8"/>
        <bgColor rgb="FF3D85C6"/>
      </patternFill>
    </fill>
    <fill>
      <patternFill patternType="solid">
        <fgColor rgb="FFD9F1F3"/>
        <bgColor rgb="FFCFE2F3"/>
      </patternFill>
    </fill>
    <fill>
      <patternFill patternType="solid">
        <fgColor rgb="FFD9D9D9"/>
        <bgColor rgb="FFD9D2E9"/>
      </patternFill>
    </fill>
    <fill>
      <patternFill patternType="solid">
        <fgColor rgb="FFF9CB9C"/>
        <bgColor rgb="FFD9D9D9"/>
      </patternFill>
    </fill>
    <fill>
      <patternFill patternType="solid">
        <fgColor rgb="FFCCCCCC"/>
        <bgColor rgb="FFD9D2E9"/>
      </patternFill>
    </fill>
    <fill>
      <patternFill patternType="solid">
        <fgColor rgb="FF46BDC6"/>
        <bgColor rgb="FF6D9EEB"/>
      </patternFill>
    </fill>
    <fill>
      <patternFill patternType="solid">
        <fgColor rgb="FFFFFF00"/>
        <bgColor rgb="FFFFFF00"/>
      </patternFill>
    </fill>
  </fills>
  <borders count="39">
    <border diagonalUp="false" diagonalDown="false">
      <left/>
      <right/>
      <top/>
      <bottom/>
      <diagonal/>
    </border>
    <border diagonalUp="false" diagonalDown="false">
      <left/>
      <right/>
      <top style="double"/>
      <bottom/>
      <diagonal/>
    </border>
    <border diagonalUp="false" diagonalDown="false">
      <left/>
      <right style="thin"/>
      <top style="double"/>
      <bottom style="double"/>
      <diagonal/>
    </border>
    <border diagonalUp="false" diagonalDown="false">
      <left/>
      <right/>
      <top style="double"/>
      <bottom style="double"/>
      <diagonal/>
    </border>
    <border diagonalUp="false" diagonalDown="false">
      <left style="thin"/>
      <right style="thin"/>
      <top style="double"/>
      <bottom style="double"/>
      <diagonal/>
    </border>
    <border diagonalUp="false" diagonalDown="false">
      <left/>
      <right style="thin"/>
      <top style="thin"/>
      <bottom style="medium"/>
      <diagonal/>
    </border>
    <border diagonalUp="false" diagonalDown="false">
      <left/>
      <right style="medium"/>
      <top/>
      <bottom style="thin"/>
      <diagonal/>
    </border>
    <border diagonalUp="false" diagonalDown="false">
      <left/>
      <right style="thin"/>
      <top/>
      <bottom style="medium"/>
      <diagonal/>
    </border>
    <border diagonalUp="false" diagonalDown="false">
      <left style="thin"/>
      <right style="thin"/>
      <top/>
      <bottom style="medium"/>
      <diagonal/>
    </border>
    <border diagonalUp="false" diagonalDown="false">
      <left/>
      <right style="medium"/>
      <top/>
      <bottom style="medium"/>
      <diagonal/>
    </border>
    <border diagonalUp="false" diagonalDown="false">
      <left/>
      <right style="thin"/>
      <top/>
      <bottom/>
      <diagonal/>
    </border>
    <border diagonalUp="false" diagonalDown="false">
      <left/>
      <right style="thin"/>
      <top style="medium"/>
      <bottom style="medium"/>
      <diagonal/>
    </border>
    <border diagonalUp="false" diagonalDown="false">
      <left/>
      <right style="medium"/>
      <top/>
      <botto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medium"/>
      <top/>
      <bottom/>
      <diagonal/>
    </border>
    <border diagonalUp="false" diagonalDown="false">
      <left style="thin"/>
      <right style="medium"/>
      <top/>
      <bottom style="medium"/>
      <diagonal/>
    </border>
    <border diagonalUp="false" diagonalDown="false">
      <left/>
      <right/>
      <top/>
      <bottom style="medium"/>
      <diagonal/>
    </border>
    <border diagonalUp="false" diagonalDown="false">
      <left style="double"/>
      <right/>
      <top style="double"/>
      <bottom style="double"/>
      <diagonal/>
    </border>
    <border diagonalUp="false" diagonalDown="false">
      <left style="thin"/>
      <right style="thin"/>
      <top style="thin"/>
      <bottom style="thin"/>
      <diagonal/>
    </border>
    <border diagonalUp="false" diagonalDown="false">
      <left/>
      <right style="thin"/>
      <top style="double"/>
      <bottom/>
      <diagonal/>
    </border>
    <border diagonalUp="false" diagonalDown="false">
      <left style="thin"/>
      <right style="thin"/>
      <top style="double"/>
      <bottom/>
      <diagonal/>
    </border>
    <border diagonalUp="false" diagonalDown="false">
      <left/>
      <right/>
      <top/>
      <bottom style="thin"/>
      <diagonal/>
    </border>
    <border diagonalUp="false" diagonalDown="false">
      <left style="thin"/>
      <right style="thin"/>
      <top/>
      <bottom/>
      <diagonal/>
    </border>
    <border diagonalUp="false" diagonalDown="false">
      <left style="thin"/>
      <right/>
      <top/>
      <bottom style="thin"/>
      <diagonal/>
    </border>
    <border diagonalUp="false" diagonalDown="false">
      <left style="thin"/>
      <right style="thin"/>
      <top/>
      <bottom style="thin"/>
      <diagonal/>
    </border>
    <border diagonalUp="false" diagonalDown="false">
      <left style="thin"/>
      <right/>
      <top/>
      <bottom/>
      <diagonal/>
    </border>
    <border diagonalUp="false" diagonalDown="false">
      <left style="double"/>
      <right style="double"/>
      <top style="double"/>
      <bottom style="double"/>
      <diagonal/>
    </border>
    <border diagonalUp="false" diagonalDown="false">
      <left/>
      <right style="thin"/>
      <top/>
      <bottom style="double"/>
      <diagonal/>
    </border>
    <border diagonalUp="false" diagonalDown="false">
      <left style="thin"/>
      <right style="thin"/>
      <top style="thin"/>
      <bottom style="double"/>
      <diagonal/>
    </border>
    <border diagonalUp="false" diagonalDown="false">
      <left style="double"/>
      <right style="double"/>
      <top style="double"/>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color rgb="FF999999"/>
      </left>
      <right style="thin">
        <color rgb="FF999999"/>
      </right>
      <top style="thin">
        <color rgb="FF999999"/>
      </top>
      <bottom style="thin">
        <color rgb="FF99999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4" fontId="5" fillId="3" borderId="3" xfId="0" applyFont="true" applyBorder="true" applyAlignment="true" applyProtection="false">
      <alignment horizontal="center" vertical="bottom" textRotation="0" wrapText="false" indent="0" shrinkToFit="false"/>
      <protection locked="true" hidden="false"/>
    </xf>
    <xf numFmtId="164" fontId="5" fillId="4" borderId="3"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6" borderId="5" xfId="0" applyFont="true" applyBorder="true" applyAlignment="true" applyProtection="false">
      <alignment horizontal="center" vertical="center" textRotation="0" wrapText="false" indent="0" shrinkToFit="false"/>
      <protection locked="true" hidden="false"/>
    </xf>
    <xf numFmtId="164" fontId="5" fillId="2" borderId="6" xfId="0" applyFont="true" applyBorder="true" applyAlignment="false" applyProtection="false">
      <alignment horizontal="general" vertical="bottom" textRotation="0" wrapText="false" indent="0" shrinkToFit="false"/>
      <protection locked="true" hidden="false"/>
    </xf>
    <xf numFmtId="164" fontId="6" fillId="0" borderId="7" xfId="0" applyFont="true" applyBorder="true" applyAlignment="true" applyProtection="false">
      <alignment horizontal="center" vertical="center" textRotation="0" wrapText="false" indent="0" shrinkToFit="false"/>
      <protection locked="true" hidden="false"/>
    </xf>
    <xf numFmtId="165" fontId="6" fillId="0" borderId="7" xfId="0" applyFont="true" applyBorder="true" applyAlignment="true" applyProtection="false">
      <alignment horizontal="center" vertical="center" textRotation="0" wrapText="false" indent="0" shrinkToFit="false"/>
      <protection locked="true" hidden="false"/>
    </xf>
    <xf numFmtId="164" fontId="6" fillId="0" borderId="8" xfId="0" applyFont="true" applyBorder="true" applyAlignment="true" applyProtection="false">
      <alignment horizontal="center" vertical="center"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5" fillId="6" borderId="7" xfId="0" applyFont="true" applyBorder="true" applyAlignment="true" applyProtection="false">
      <alignment horizontal="center" vertical="center" textRotation="0" wrapText="false" indent="0" shrinkToFit="false"/>
      <protection locked="true" hidden="false"/>
    </xf>
    <xf numFmtId="164" fontId="7" fillId="7" borderId="7" xfId="0" applyFont="true" applyBorder="true" applyAlignment="true" applyProtection="false">
      <alignment horizontal="center" vertical="center" textRotation="0" wrapText="false" indent="0" shrinkToFit="false"/>
      <protection locked="true" hidden="false"/>
    </xf>
    <xf numFmtId="164" fontId="6" fillId="6" borderId="7" xfId="0" applyFont="true" applyBorder="true" applyAlignment="true" applyProtection="false">
      <alignment horizontal="center" vertical="center" textRotation="0" wrapText="false" indent="0" shrinkToFit="false"/>
      <protection locked="true" hidden="false"/>
    </xf>
    <xf numFmtId="164" fontId="6" fillId="6" borderId="8"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5" fillId="6" borderId="10"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5" fillId="6" borderId="11" xfId="0" applyFont="true" applyBorder="true" applyAlignment="true" applyProtection="false">
      <alignment horizontal="center" vertical="center" textRotation="0" wrapText="false" indent="0" shrinkToFit="false"/>
      <protection locked="true" hidden="false"/>
    </xf>
    <xf numFmtId="164" fontId="5" fillId="2" borderId="12" xfId="0" applyFont="tru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4" fontId="5" fillId="2" borderId="12" xfId="0" applyFont="true" applyBorder="true" applyAlignment="true" applyProtection="false">
      <alignment horizontal="left" vertical="bottom" textRotation="0" wrapText="false" indent="0" shrinkToFit="false"/>
      <protection locked="true" hidden="false"/>
    </xf>
    <xf numFmtId="164" fontId="5" fillId="0" borderId="13" xfId="0" applyFont="true" applyBorder="true" applyAlignment="false" applyProtection="false">
      <alignment horizontal="general" vertical="bottom" textRotation="0" wrapText="false" indent="0" shrinkToFit="false"/>
      <protection locked="true" hidden="false"/>
    </xf>
    <xf numFmtId="164" fontId="5" fillId="0" borderId="14" xfId="0" applyFont="true" applyBorder="true" applyAlignment="false" applyProtection="false">
      <alignment horizontal="general" vertical="bottom" textRotation="0" wrapText="false" indent="0" shrinkToFit="false"/>
      <protection locked="true" hidden="false"/>
    </xf>
    <xf numFmtId="164" fontId="5" fillId="0" borderId="15" xfId="0" applyFont="true" applyBorder="true" applyAlignment="false" applyProtection="false">
      <alignment horizontal="general" vertical="bottom" textRotation="0" wrapText="fals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4" fontId="5" fillId="2" borderId="17" xfId="0" applyFont="true" applyBorder="true" applyAlignment="false" applyProtection="false">
      <alignment horizontal="general" vertical="bottom"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5" fontId="6" fillId="0" borderId="5" xfId="0" applyFont="true" applyBorder="true" applyAlignment="true" applyProtection="false">
      <alignment horizontal="center" vertical="center" textRotation="0" wrapText="false" indent="0" shrinkToFit="false"/>
      <protection locked="true" hidden="false"/>
    </xf>
    <xf numFmtId="164" fontId="6" fillId="6" borderId="5" xfId="0" applyFont="true" applyBorder="true" applyAlignment="true" applyProtection="false">
      <alignment horizontal="center" vertical="center" textRotation="0" wrapText="false" indent="0" shrinkToFit="false"/>
      <protection locked="true" hidden="false"/>
    </xf>
    <xf numFmtId="164" fontId="5" fillId="0" borderId="17" xfId="0" applyFont="true" applyBorder="true" applyAlignment="false" applyProtection="false">
      <alignment horizontal="general" vertical="bottom" textRotation="0" wrapText="false" indent="0" shrinkToFit="false"/>
      <protection locked="true" hidden="false"/>
    </xf>
    <xf numFmtId="164" fontId="5" fillId="0" borderId="18" xfId="0" applyFont="true" applyBorder="true" applyAlignment="false" applyProtection="false">
      <alignment horizontal="general" vertical="bottom" textRotation="0" wrapText="false" indent="0" shrinkToFit="false"/>
      <protection locked="true" hidden="false"/>
    </xf>
    <xf numFmtId="164" fontId="5" fillId="6" borderId="19"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true" applyProtection="false">
      <alignment horizontal="center" vertical="bottom" textRotation="0" wrapText="false" indent="0" shrinkToFit="false"/>
      <protection locked="true" hidden="false"/>
    </xf>
    <xf numFmtId="164" fontId="8" fillId="8" borderId="0" xfId="0" applyFont="true" applyBorder="true" applyAlignment="tru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9" fillId="0" borderId="20" xfId="0" applyFont="tru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5" fillId="4" borderId="22" xfId="0" applyFont="true" applyBorder="true" applyAlignment="true" applyProtection="false">
      <alignment horizontal="center" vertical="bottom" textRotation="0" wrapText="false" indent="0" shrinkToFit="false"/>
      <protection locked="true" hidden="false"/>
    </xf>
    <xf numFmtId="164" fontId="5" fillId="5"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6" borderId="24" xfId="0" applyFont="true" applyBorder="true" applyAlignment="true" applyProtection="false">
      <alignment horizontal="center" vertical="center" textRotation="0" wrapText="false" indent="0" shrinkToFit="false"/>
      <protection locked="true" hidden="false"/>
    </xf>
    <xf numFmtId="164" fontId="5" fillId="8" borderId="25" xfId="0" applyFont="true" applyBorder="true" applyAlignment="true" applyProtection="false">
      <alignment horizontal="center" vertical="center" textRotation="0" wrapText="false" indent="0" shrinkToFit="false"/>
      <protection locked="true" hidden="false"/>
    </xf>
    <xf numFmtId="164" fontId="5" fillId="0" borderId="16" xfId="0" applyFont="true" applyBorder="true" applyAlignment="true" applyProtection="false">
      <alignment horizontal="center" vertical="center" textRotation="0" wrapText="false" indent="0" shrinkToFit="false"/>
      <protection locked="true" hidden="false"/>
    </xf>
    <xf numFmtId="165" fontId="5" fillId="0" borderId="16" xfId="0" applyFont="true" applyBorder="true" applyAlignment="true" applyProtection="false">
      <alignment horizontal="center" vertical="center" textRotation="0" wrapText="false" indent="0" shrinkToFit="false"/>
      <protection locked="true" hidden="false"/>
    </xf>
    <xf numFmtId="164" fontId="5" fillId="6" borderId="21" xfId="0" applyFont="true" applyBorder="true" applyAlignment="true" applyProtection="false">
      <alignment horizontal="center" vertical="bottom" textRotation="0" wrapText="false" indent="0" shrinkToFit="false"/>
      <protection locked="true" hidden="false"/>
    </xf>
    <xf numFmtId="164" fontId="5" fillId="0" borderId="25" xfId="0" applyFont="true" applyBorder="true" applyAlignment="true" applyProtection="false">
      <alignment horizontal="center" vertical="center" textRotation="0" wrapText="false" indent="0" shrinkToFit="false"/>
      <protection locked="true" hidden="false"/>
    </xf>
    <xf numFmtId="164" fontId="5" fillId="0" borderId="21" xfId="0" applyFont="true" applyBorder="true" applyAlignment="true" applyProtection="false">
      <alignment horizontal="center" vertical="center" textRotation="0" wrapText="false" indent="0" shrinkToFit="false"/>
      <protection locked="true" hidden="false"/>
    </xf>
    <xf numFmtId="165" fontId="5" fillId="0" borderId="2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5" fontId="5" fillId="0" borderId="21" xfId="0" applyFont="true" applyBorder="true" applyAlignment="true" applyProtection="false">
      <alignment horizontal="center" vertical="bottom" textRotation="0" wrapText="false" indent="0" shrinkToFit="false"/>
      <protection locked="true" hidden="false"/>
    </xf>
    <xf numFmtId="164" fontId="10" fillId="0" borderId="21" xfId="0" applyFont="true" applyBorder="true" applyAlignment="true" applyProtection="false">
      <alignment horizontal="center" vertical="bottom" textRotation="0" wrapText="false" indent="0" shrinkToFit="false"/>
      <protection locked="true" hidden="false"/>
    </xf>
    <xf numFmtId="164" fontId="5" fillId="0" borderId="26" xfId="0" applyFont="true" applyBorder="true" applyAlignment="true" applyProtection="false">
      <alignment horizontal="center" vertical="center" textRotation="0" wrapText="false" indent="0" shrinkToFit="false"/>
      <protection locked="true" hidden="false"/>
    </xf>
    <xf numFmtId="164" fontId="5" fillId="0" borderId="27" xfId="0" applyFont="true" applyBorder="true" applyAlignment="true" applyProtection="false">
      <alignment horizontal="center" vertical="center" textRotation="0" wrapText="false" indent="0" shrinkToFit="false"/>
      <protection locked="true" hidden="false"/>
    </xf>
    <xf numFmtId="164" fontId="5" fillId="0" borderId="28" xfId="0" applyFont="true" applyBorder="true" applyAlignment="true" applyProtection="false">
      <alignment horizontal="center" vertical="center" textRotation="0" wrapText="false" indent="0" shrinkToFit="false"/>
      <protection locked="true" hidden="false"/>
    </xf>
    <xf numFmtId="164" fontId="5" fillId="8" borderId="25" xfId="0" applyFont="true" applyBorder="true" applyAlignment="true" applyProtection="false">
      <alignment horizontal="center" vertical="bottom" textRotation="0" wrapText="false" indent="0" shrinkToFit="false"/>
      <protection locked="true" hidden="false"/>
    </xf>
    <xf numFmtId="164" fontId="5" fillId="0" borderId="25" xfId="0" applyFont="true" applyBorder="true" applyAlignment="true" applyProtection="false">
      <alignment horizontal="center" vertical="bottom" textRotation="0" wrapText="false" indent="0" shrinkToFit="false"/>
      <protection locked="true" hidden="false"/>
    </xf>
    <xf numFmtId="164" fontId="5" fillId="0" borderId="27" xfId="0" applyFont="true" applyBorder="true" applyAlignment="true" applyProtection="false">
      <alignment horizontal="center" vertical="bottom" textRotation="0" wrapText="false" indent="0" shrinkToFit="false"/>
      <protection locked="true" hidden="false"/>
    </xf>
    <xf numFmtId="164" fontId="5" fillId="8" borderId="0" xfId="0" applyFont="true" applyBorder="true" applyAlignment="true" applyProtection="false">
      <alignment horizontal="center" vertical="bottom" textRotation="0" wrapText="false" indent="0" shrinkToFit="false"/>
      <protection locked="true" hidden="false"/>
    </xf>
    <xf numFmtId="164" fontId="8" fillId="9" borderId="0" xfId="0" applyFont="true" applyBorder="true" applyAlignment="true" applyProtection="false">
      <alignment horizontal="general" vertical="bottom" textRotation="0" wrapText="false" indent="0" shrinkToFit="false"/>
      <protection locked="true" hidden="false"/>
    </xf>
    <xf numFmtId="164" fontId="9" fillId="0" borderId="29" xfId="0" applyFont="true" applyBorder="true" applyAlignment="false" applyProtection="false">
      <alignment horizontal="general" vertical="bottom" textRotation="0" wrapText="false" indent="0" shrinkToFit="false"/>
      <protection locked="true" hidden="false"/>
    </xf>
    <xf numFmtId="164" fontId="9" fillId="0" borderId="29" xfId="0" applyFont="true" applyBorder="true" applyAlignment="true" applyProtection="false">
      <alignment horizontal="center" vertical="bottom" textRotation="0" wrapText="false" indent="0" shrinkToFit="false"/>
      <protection locked="true" hidden="false"/>
    </xf>
    <xf numFmtId="164" fontId="5" fillId="5" borderId="30" xfId="0" applyFont="true" applyBorder="true" applyAlignment="false" applyProtection="false">
      <alignment horizontal="general" vertical="bottom" textRotation="0" wrapText="false" indent="0" shrinkToFit="false"/>
      <protection locked="true" hidden="false"/>
    </xf>
    <xf numFmtId="164" fontId="5" fillId="4" borderId="31" xfId="0" applyFont="true" applyBorder="true" applyAlignment="false" applyProtection="false">
      <alignment horizontal="general" vertical="bottom" textRotation="0" wrapText="false" indent="0" shrinkToFit="false"/>
      <protection locked="true" hidden="false"/>
    </xf>
    <xf numFmtId="164" fontId="0" fillId="0" borderId="26" xfId="0" applyFont="true" applyBorder="true" applyAlignment="true" applyProtection="false">
      <alignment horizontal="center" vertical="center" textRotation="0" wrapText="false" indent="0" shrinkToFit="false"/>
      <protection locked="true" hidden="false"/>
    </xf>
    <xf numFmtId="164" fontId="11" fillId="10" borderId="25" xfId="0" applyFont="true" applyBorder="true" applyAlignment="true" applyProtection="false">
      <alignment horizontal="center" vertical="center" textRotation="0" wrapText="false" indent="0" shrinkToFit="false"/>
      <protection locked="true" hidden="false"/>
    </xf>
    <xf numFmtId="164" fontId="0" fillId="0" borderId="16" xfId="0" applyFont="true" applyBorder="true" applyAlignment="true" applyProtection="false">
      <alignment horizontal="center" vertical="center" textRotation="0" wrapText="false" indent="0" shrinkToFit="false"/>
      <protection locked="true" hidden="false"/>
    </xf>
    <xf numFmtId="165" fontId="0" fillId="0" borderId="16" xfId="0" applyFont="true" applyBorder="true" applyAlignment="true" applyProtection="false">
      <alignment horizontal="center" vertical="center" textRotation="0" wrapText="false" indent="0" shrinkToFit="false"/>
      <protection locked="true" hidden="false"/>
    </xf>
    <xf numFmtId="164" fontId="0" fillId="0" borderId="25"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center" vertical="bottom" textRotation="0" wrapText="false" indent="0" shrinkToFit="false"/>
      <protection locked="true" hidden="false"/>
    </xf>
    <xf numFmtId="164" fontId="0" fillId="10" borderId="25" xfId="0" applyFont="true" applyBorder="true" applyAlignment="true" applyProtection="false">
      <alignment horizontal="center" vertical="center" textRotation="0" wrapText="false" indent="0" shrinkToFit="false"/>
      <protection locked="true" hidden="false"/>
    </xf>
    <xf numFmtId="164" fontId="0" fillId="6" borderId="25"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center" vertical="center" textRotation="0" wrapText="false" indent="0" shrinkToFit="false"/>
      <protection locked="true" hidden="false"/>
    </xf>
    <xf numFmtId="164" fontId="5" fillId="9" borderId="0" xfId="0" applyFont="true" applyBorder="true" applyAlignment="true" applyProtection="false">
      <alignment horizontal="center" vertical="bottom" textRotation="0" wrapText="false" indent="0" shrinkToFit="false"/>
      <protection locked="true" hidden="false"/>
    </xf>
    <xf numFmtId="164" fontId="5" fillId="9" borderId="0" xfId="0" applyFont="true" applyBorder="true" applyAlignment="false" applyProtection="false">
      <alignment horizontal="general" vertical="bottom" textRotation="0" wrapText="false" indent="0" shrinkToFit="false"/>
      <protection locked="true" hidden="false"/>
    </xf>
    <xf numFmtId="166" fontId="5" fillId="9" borderId="0" xfId="0" applyFont="true" applyBorder="true" applyAlignment="true" applyProtection="false">
      <alignment horizontal="center" vertical="top" textRotation="0" wrapText="false" indent="0" shrinkToFit="false"/>
      <protection locked="true" hidden="false"/>
    </xf>
    <xf numFmtId="164" fontId="9" fillId="6"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9" fillId="11" borderId="0" xfId="0" applyFont="true" applyBorder="true" applyAlignment="false" applyProtection="false">
      <alignment horizontal="general" vertical="bottom" textRotation="0" wrapText="false" indent="0" shrinkToFit="false"/>
      <protection locked="true" hidden="false"/>
    </xf>
    <xf numFmtId="164" fontId="0" fillId="11" borderId="0" xfId="0" applyFont="true" applyBorder="true" applyAlignment="false" applyProtection="false">
      <alignment horizontal="general" vertical="bottom" textRotation="0" wrapText="false" indent="0" shrinkToFit="false"/>
      <protection locked="true" hidden="false"/>
    </xf>
    <xf numFmtId="164" fontId="9" fillId="0" borderId="32" xfId="0" applyFont="true" applyBorder="true" applyAlignment="true" applyProtection="false">
      <alignment horizontal="center" vertical="bottom" textRotation="0" wrapText="false" indent="0" shrinkToFit="false"/>
      <protection locked="true" hidden="false"/>
    </xf>
    <xf numFmtId="164" fontId="11" fillId="11" borderId="25" xfId="0" applyFont="true" applyBorder="true" applyAlignment="true" applyProtection="false">
      <alignment horizontal="center" vertical="center" textRotation="0" wrapText="false" indent="0" shrinkToFit="false"/>
      <protection locked="true" hidden="false"/>
    </xf>
    <xf numFmtId="164" fontId="0" fillId="0" borderId="21" xfId="0" applyFont="true" applyBorder="true" applyAlignment="true" applyProtection="false">
      <alignment horizontal="center" vertical="center" textRotation="0" wrapText="false" indent="0" shrinkToFit="false"/>
      <protection locked="true" hidden="false"/>
    </xf>
    <xf numFmtId="164" fontId="0" fillId="11" borderId="33" xfId="0" applyFont="true" applyBorder="true" applyAlignment="true" applyProtection="false">
      <alignment horizontal="center" vertical="center" textRotation="0" wrapText="false" indent="0" shrinkToFit="false"/>
      <protection locked="true" hidden="false"/>
    </xf>
    <xf numFmtId="164" fontId="0" fillId="6" borderId="25" xfId="0" applyFont="true" applyBorder="true" applyAlignment="true" applyProtection="false">
      <alignment horizontal="center" vertical="bottom" textRotation="0" wrapText="false" indent="0" shrinkToFit="false"/>
      <protection locked="true" hidden="false"/>
    </xf>
    <xf numFmtId="164" fontId="0" fillId="6" borderId="27" xfId="0" applyFont="true" applyBorder="true" applyAlignment="true" applyProtection="false">
      <alignment horizontal="center" vertical="bottom" textRotation="0" wrapText="false" indent="0" shrinkToFit="false"/>
      <protection locked="true" hidden="false"/>
    </xf>
    <xf numFmtId="164" fontId="0" fillId="11" borderId="15" xfId="0" applyFont="true" applyBorder="true" applyAlignment="true" applyProtection="false">
      <alignment horizontal="center" vertical="bottom" textRotation="0" wrapText="false" indent="0" shrinkToFit="false"/>
      <protection locked="true" hidden="false"/>
    </xf>
    <xf numFmtId="164" fontId="0" fillId="0" borderId="34" xfId="0" applyFont="true" applyBorder="true" applyAlignment="true" applyProtection="false">
      <alignment horizontal="center" vertical="center" textRotation="0" wrapText="false" indent="0" shrinkToFit="false"/>
      <protection locked="true" hidden="false"/>
    </xf>
    <xf numFmtId="165" fontId="0" fillId="0" borderId="34"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0" borderId="16" xfId="0" applyFont="true" applyBorder="true" applyAlignment="true" applyProtection="false">
      <alignment horizontal="general" vertical="bottom" textRotation="0" wrapText="false" indent="0" shrinkToFit="false"/>
      <protection locked="true" hidden="false"/>
    </xf>
    <xf numFmtId="164" fontId="5" fillId="11" borderId="0" xfId="0" applyFont="true" applyBorder="true" applyAlignment="true" applyProtection="false">
      <alignment horizontal="center" vertical="bottom" textRotation="0" wrapText="false" indent="0" shrinkToFit="false"/>
      <protection locked="true" hidden="false"/>
    </xf>
    <xf numFmtId="164" fontId="5" fillId="11" borderId="0" xfId="0" applyFont="true" applyBorder="true" applyAlignment="false" applyProtection="false">
      <alignment horizontal="general" vertical="bottom" textRotation="0" wrapText="false" indent="0" shrinkToFit="false"/>
      <protection locked="true" hidden="false"/>
    </xf>
    <xf numFmtId="164" fontId="9" fillId="12" borderId="0" xfId="0" applyFont="true" applyBorder="true" applyAlignment="false" applyProtection="false">
      <alignment horizontal="general" vertical="bottom" textRotation="0" wrapText="false" indent="0" shrinkToFit="false"/>
      <protection locked="true" hidden="false"/>
    </xf>
    <xf numFmtId="164" fontId="0" fillId="12" borderId="0" xfId="0" applyFont="true" applyBorder="true" applyAlignment="false" applyProtection="false">
      <alignment horizontal="general" vertical="bottom" textRotation="0" wrapText="false" indent="0" shrinkToFit="false"/>
      <protection locked="true" hidden="false"/>
    </xf>
    <xf numFmtId="164" fontId="0" fillId="0" borderId="26" xfId="0" applyFont="true" applyBorder="true" applyAlignment="true" applyProtection="false">
      <alignment horizontal="center" vertical="center" textRotation="0" wrapText="true" indent="0" shrinkToFit="false"/>
      <protection locked="true" hidden="false"/>
    </xf>
    <xf numFmtId="164" fontId="11" fillId="13" borderId="25" xfId="0" applyFont="true" applyBorder="true" applyAlignment="true" applyProtection="false">
      <alignment horizontal="center" vertical="center" textRotation="0" wrapText="false" indent="0" shrinkToFit="false"/>
      <protection locked="true" hidden="false"/>
    </xf>
    <xf numFmtId="164" fontId="0" fillId="14" borderId="25" xfId="0" applyFont="true" applyBorder="true" applyAlignment="true" applyProtection="false">
      <alignment horizontal="center" vertical="center" textRotation="0" wrapText="false" indent="0" shrinkToFit="false"/>
      <protection locked="true" hidden="false"/>
    </xf>
    <xf numFmtId="164" fontId="0" fillId="14" borderId="15" xfId="0" applyFont="true" applyBorder="true" applyAlignment="true" applyProtection="false">
      <alignment horizontal="center" vertical="bottom" textRotation="0" wrapText="false" indent="0" shrinkToFit="false"/>
      <protection locked="true" hidden="false"/>
    </xf>
    <xf numFmtId="164" fontId="0" fillId="6" borderId="16" xfId="0" applyFont="true" applyBorder="true" applyAlignment="true" applyProtection="false">
      <alignment horizontal="center" vertical="bottom" textRotation="0" wrapText="false" indent="0" shrinkToFit="false"/>
      <protection locked="true" hidden="false"/>
    </xf>
    <xf numFmtId="164" fontId="5" fillId="12" borderId="0" xfId="0" applyFont="true" applyBorder="true" applyAlignment="true" applyProtection="false">
      <alignment horizontal="center" vertical="bottom" textRotation="0" wrapText="false" indent="0" shrinkToFit="false"/>
      <protection locked="true" hidden="false"/>
    </xf>
    <xf numFmtId="164" fontId="5" fillId="12" borderId="0" xfId="0" applyFont="true" applyBorder="true" applyAlignment="false" applyProtection="false">
      <alignment horizontal="general" vertical="bottom" textRotation="0" wrapText="false" indent="0" shrinkToFit="false"/>
      <protection locked="true" hidden="false"/>
    </xf>
    <xf numFmtId="164" fontId="9" fillId="15" borderId="0" xfId="0" applyFont="true" applyBorder="true" applyAlignment="false" applyProtection="false">
      <alignment horizontal="general" vertical="bottom" textRotation="0" wrapText="false" indent="0" shrinkToFit="false"/>
      <protection locked="true" hidden="false"/>
    </xf>
    <xf numFmtId="164" fontId="0" fillId="15" borderId="0"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5" fillId="5" borderId="10" xfId="0" applyFont="true" applyBorder="true" applyAlignment="false" applyProtection="false">
      <alignment horizontal="general" vertical="bottom" textRotation="0" wrapText="false" indent="0" shrinkToFit="false"/>
      <protection locked="true" hidden="false"/>
    </xf>
    <xf numFmtId="164" fontId="5" fillId="4" borderId="33" xfId="0" applyFont="tru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center" textRotation="0" wrapText="true" indent="0" shrinkToFit="false"/>
      <protection locked="true" hidden="false"/>
    </xf>
    <xf numFmtId="164" fontId="11" fillId="15" borderId="0" xfId="0" applyFont="true" applyBorder="true" applyAlignment="true" applyProtection="false">
      <alignment horizontal="center" vertical="center" textRotation="0" wrapText="false" indent="0" shrinkToFit="false"/>
      <protection locked="true" hidden="false"/>
    </xf>
    <xf numFmtId="165" fontId="0" fillId="0" borderId="21" xfId="0" applyFont="true" applyBorder="true" applyAlignment="true" applyProtection="false">
      <alignment horizontal="center" vertical="center" textRotation="0" wrapText="false" indent="0" shrinkToFit="false"/>
      <protection locked="true" hidden="false"/>
    </xf>
    <xf numFmtId="164" fontId="0" fillId="0" borderId="35" xfId="0" applyFont="true" applyBorder="true" applyAlignment="true" applyProtection="false">
      <alignment horizontal="center" vertical="top" textRotation="0" wrapText="false" indent="0" shrinkToFit="false"/>
      <protection locked="true" hidden="false"/>
    </xf>
    <xf numFmtId="164" fontId="0" fillId="0" borderId="28" xfId="0" applyFont="true" applyBorder="true" applyAlignment="true" applyProtection="false">
      <alignment horizontal="center" vertical="top" textRotation="0" wrapText="false" indent="0" shrinkToFit="false"/>
      <protection locked="true" hidden="false"/>
    </xf>
    <xf numFmtId="164" fontId="0" fillId="0" borderId="26" xfId="0" applyFont="true" applyBorder="true" applyAlignment="true" applyProtection="false">
      <alignment horizontal="center" vertical="top"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1" fillId="0" borderId="21" xfId="0" applyFont="true" applyBorder="true" applyAlignment="true" applyProtection="false">
      <alignment horizontal="general" vertical="top" textRotation="0" wrapText="false" indent="0" shrinkToFit="false"/>
      <protection locked="true" hidden="false"/>
    </xf>
    <xf numFmtId="164" fontId="11" fillId="16" borderId="21" xfId="0" applyFont="true" applyBorder="true" applyAlignment="true" applyProtection="false">
      <alignment horizontal="general" vertical="top" textRotation="0" wrapText="false" indent="0" shrinkToFit="false"/>
      <protection locked="true" hidden="false"/>
    </xf>
    <xf numFmtId="164" fontId="11" fillId="0" borderId="21" xfId="0" applyFont="true" applyBorder="true" applyAlignment="true" applyProtection="false">
      <alignment horizontal="general" vertical="top" textRotation="0" wrapText="true" indent="0" shrinkToFit="false"/>
      <protection locked="true" hidden="false"/>
    </xf>
    <xf numFmtId="164" fontId="11" fillId="16" borderId="21" xfId="0" applyFont="true" applyBorder="true" applyAlignment="true" applyProtection="false">
      <alignment horizontal="general" vertical="top" textRotation="0" wrapText="true" indent="0" shrinkToFit="false"/>
      <protection locked="true" hidden="false"/>
    </xf>
    <xf numFmtId="164" fontId="11" fillId="6" borderId="21" xfId="0" applyFont="true" applyBorder="true" applyAlignment="true" applyProtection="false">
      <alignment horizontal="general" vertical="top" textRotation="0" wrapText="false" indent="0" shrinkToFit="false"/>
      <protection locked="true" hidden="false"/>
    </xf>
    <xf numFmtId="164" fontId="11" fillId="0" borderId="16" xfId="0" applyFont="true" applyBorder="true" applyAlignment="true" applyProtection="false">
      <alignment horizontal="right" vertical="top" textRotation="0" wrapText="false" indent="0" shrinkToFit="false"/>
      <protection locked="true" hidden="false"/>
    </xf>
    <xf numFmtId="164" fontId="11" fillId="6" borderId="16" xfId="0" applyFont="true" applyBorder="true" applyAlignment="true" applyProtection="false">
      <alignment horizontal="right" vertical="top" textRotation="0" wrapText="false" indent="0" shrinkToFit="false"/>
      <protection locked="true" hidden="false"/>
    </xf>
    <xf numFmtId="164" fontId="11" fillId="16" borderId="16" xfId="0" applyFont="true" applyBorder="true" applyAlignment="true" applyProtection="false">
      <alignment horizontal="right" vertical="top" textRotation="0" wrapText="false" indent="0" shrinkToFit="false"/>
      <protection locked="true" hidden="false"/>
    </xf>
    <xf numFmtId="164" fontId="12" fillId="6" borderId="0" xfId="0" applyFont="true" applyBorder="true" applyAlignment="true" applyProtection="false">
      <alignment horizontal="general" vertical="bottom" textRotation="0" wrapText="false" indent="0" shrinkToFit="false"/>
      <protection locked="true" hidden="false"/>
    </xf>
    <xf numFmtId="164" fontId="13" fillId="6" borderId="0" xfId="0" applyFont="true" applyBorder="false" applyAlignment="true" applyProtection="false">
      <alignment horizontal="general" vertical="bottom" textRotation="0" wrapText="false" indent="0" shrinkToFit="false"/>
      <protection locked="true" hidden="false"/>
    </xf>
    <xf numFmtId="164" fontId="14" fillId="8" borderId="0" xfId="0" applyFont="true" applyBorder="true" applyAlignment="true" applyProtection="false">
      <alignment horizontal="center" vertical="bottom" textRotation="0" wrapText="false" indent="0" shrinkToFit="false"/>
      <protection locked="true" hidden="false"/>
    </xf>
    <xf numFmtId="164" fontId="5" fillId="6" borderId="21" xfId="0" applyFont="true" applyBorder="true" applyAlignment="true" applyProtection="false">
      <alignment horizontal="center" vertical="center" textRotation="0" wrapText="false" indent="0" shrinkToFit="false"/>
      <protection locked="true" hidden="false"/>
    </xf>
    <xf numFmtId="164" fontId="5" fillId="0" borderId="33" xfId="0" applyFont="true" applyBorder="true" applyAlignment="true" applyProtection="false">
      <alignment horizontal="center" vertical="center" textRotation="0" wrapText="false" indent="0" shrinkToFit="false"/>
      <protection locked="true" hidden="false"/>
    </xf>
    <xf numFmtId="164" fontId="5" fillId="6" borderId="27" xfId="0" applyFont="true" applyBorder="true" applyAlignment="true" applyProtection="false">
      <alignment horizontal="center" vertical="bottom" textRotation="0" wrapText="false" indent="0" shrinkToFit="false"/>
      <protection locked="true" hidden="false"/>
    </xf>
    <xf numFmtId="164" fontId="5" fillId="0" borderId="36" xfId="0" applyFont="true" applyBorder="true" applyAlignment="true" applyProtection="false">
      <alignment horizontal="center" vertical="center" textRotation="0" wrapText="false" indent="0" shrinkToFit="false"/>
      <protection locked="true" hidden="false"/>
    </xf>
    <xf numFmtId="164" fontId="5" fillId="8" borderId="33" xfId="0" applyFont="true" applyBorder="true" applyAlignment="true" applyProtection="false">
      <alignment horizontal="center" vertical="center" textRotation="0" wrapText="false" indent="0" shrinkToFit="false"/>
      <protection locked="true" hidden="false"/>
    </xf>
    <xf numFmtId="164" fontId="5" fillId="0" borderId="21" xfId="0" applyFont="true" applyBorder="true" applyAlignment="tru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16" fillId="17" borderId="0" xfId="0" applyFont="true" applyBorder="true" applyAlignment="true" applyProtection="false">
      <alignment horizontal="center" vertical="bottom" textRotation="0" wrapText="false" indent="0" shrinkToFit="false"/>
      <protection locked="true" hidden="false"/>
    </xf>
    <xf numFmtId="164" fontId="5" fillId="17" borderId="25"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6" borderId="0" xfId="0" applyFont="true" applyBorder="false" applyAlignment="true" applyProtection="false">
      <alignment horizontal="center" vertical="bottom" textRotation="0" wrapText="false" indent="0" shrinkToFit="false"/>
      <protection locked="true" hidden="false"/>
    </xf>
    <xf numFmtId="164" fontId="5" fillId="17" borderId="33" xfId="0" applyFont="true" applyBorder="true" applyAlignment="true" applyProtection="false">
      <alignment horizontal="center" vertical="center" textRotation="0" wrapText="false" indent="0" shrinkToFit="false"/>
      <protection locked="true" hidden="false"/>
    </xf>
    <xf numFmtId="166" fontId="5" fillId="0" borderId="37" xfId="0" applyFont="true" applyBorder="true" applyAlignment="true" applyProtection="false">
      <alignment horizontal="center" vertical="bottom" textRotation="0" wrapText="false" indent="0" shrinkToFit="false"/>
      <protection locked="true" hidden="false"/>
    </xf>
    <xf numFmtId="166" fontId="5" fillId="0" borderId="34"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16" fillId="18" borderId="0" xfId="0" applyFont="true" applyBorder="true" applyAlignment="true" applyProtection="false">
      <alignment horizontal="center" vertical="bottom" textRotation="0" wrapText="false" indent="0" shrinkToFit="false"/>
      <protection locked="true" hidden="false"/>
    </xf>
    <xf numFmtId="164" fontId="9" fillId="0" borderId="3" xfId="0" applyFont="true" applyBorder="true" applyAlignment="false" applyProtection="false">
      <alignment horizontal="general" vertical="bottom" textRotation="0" wrapText="false" indent="0" shrinkToFit="false"/>
      <protection locked="true" hidden="false"/>
    </xf>
    <xf numFmtId="164" fontId="5" fillId="6" borderId="33" xfId="0" applyFont="true" applyBorder="true" applyAlignment="true" applyProtection="false">
      <alignment horizontal="center" vertical="center" textRotation="0" wrapText="false" indent="0" shrinkToFit="false"/>
      <protection locked="true" hidden="false"/>
    </xf>
    <xf numFmtId="164" fontId="5" fillId="16" borderId="10" xfId="0" applyFont="true" applyBorder="true" applyAlignment="true" applyProtection="false">
      <alignment horizontal="center" vertical="center" textRotation="0" wrapText="false" indent="0" shrinkToFit="false"/>
      <protection locked="true" hidden="false"/>
    </xf>
    <xf numFmtId="164" fontId="5" fillId="6" borderId="25" xfId="0" applyFont="true" applyBorder="true" applyAlignment="true" applyProtection="false">
      <alignment horizontal="center" vertical="center" textRotation="0" wrapText="false" indent="0" shrinkToFit="false"/>
      <protection locked="true" hidden="false"/>
    </xf>
    <xf numFmtId="164" fontId="5" fillId="0" borderId="10" xfId="0" applyFont="true" applyBorder="true" applyAlignment="true" applyProtection="false">
      <alignment horizontal="center" vertical="center" textRotation="0" wrapText="false" indent="0" shrinkToFit="false"/>
      <protection locked="true" hidden="false"/>
    </xf>
    <xf numFmtId="164" fontId="5" fillId="6" borderId="34" xfId="0" applyFont="true" applyBorder="true" applyAlignment="true" applyProtection="false">
      <alignment horizontal="center" vertical="bottom" textRotation="0" wrapText="false" indent="0" shrinkToFit="false"/>
      <protection locked="true" hidden="false"/>
    </xf>
    <xf numFmtId="164" fontId="5" fillId="16" borderId="15" xfId="0" applyFont="true" applyBorder="true" applyAlignment="true" applyProtection="false">
      <alignment horizontal="center" vertical="center" textRotation="0" wrapText="false" indent="0" shrinkToFit="false"/>
      <protection locked="true" hidden="false"/>
    </xf>
    <xf numFmtId="164" fontId="10" fillId="0" borderId="10" xfId="0" applyFont="true" applyBorder="true" applyAlignment="true" applyProtection="false">
      <alignment horizontal="center" vertical="bottom" textRotation="0" wrapText="false" indent="0" shrinkToFit="false"/>
      <protection locked="true" hidden="false"/>
    </xf>
    <xf numFmtId="164" fontId="11" fillId="0" borderId="27" xfId="0" applyFont="true" applyBorder="true" applyAlignment="true" applyProtection="false">
      <alignment horizontal="general" vertical="bottom" textRotation="0" wrapText="false" indent="0" shrinkToFit="false"/>
      <protection locked="true" hidden="false"/>
    </xf>
    <xf numFmtId="164" fontId="5" fillId="18" borderId="15" xfId="0" applyFont="true" applyBorder="true" applyAlignment="true" applyProtection="false">
      <alignment horizontal="center" vertical="center" textRotation="0" wrapText="false" indent="0" shrinkToFit="false"/>
      <protection locked="true" hidden="false"/>
    </xf>
    <xf numFmtId="165" fontId="5" fillId="0" borderId="34" xfId="0" applyFont="true" applyBorder="true" applyAlignment="true" applyProtection="false">
      <alignment horizontal="center" vertical="center" textRotation="0" wrapText="false" indent="0" shrinkToFit="false"/>
      <protection locked="true" hidden="false"/>
    </xf>
    <xf numFmtId="164" fontId="5" fillId="0" borderId="34" xfId="0" applyFont="true" applyBorder="true" applyAlignment="true" applyProtection="false">
      <alignment horizontal="center" vertical="center" textRotation="0" wrapText="false" indent="0" shrinkToFit="false"/>
      <protection locked="true" hidden="false"/>
    </xf>
    <xf numFmtId="164" fontId="5" fillId="0" borderId="10" xfId="0" applyFont="true" applyBorder="true" applyAlignment="true" applyProtection="false">
      <alignment horizontal="center" vertical="bottom" textRotation="0" wrapText="false" indent="0" shrinkToFit="false"/>
      <protection locked="true" hidden="false"/>
    </xf>
    <xf numFmtId="164" fontId="5" fillId="0" borderId="16" xfId="0" applyFont="true" applyBorder="true" applyAlignment="true" applyProtection="false">
      <alignment horizontal="center" vertical="bottom" textRotation="0" wrapText="false" indent="0" shrinkToFit="false"/>
      <protection locked="true" hidden="false"/>
    </xf>
    <xf numFmtId="164" fontId="11" fillId="0" borderId="27" xfId="0" applyFont="true" applyBorder="true" applyAlignment="false" applyProtection="false">
      <alignment horizontal="general" vertical="bottom" textRotation="0" wrapText="false" indent="0" shrinkToFit="false"/>
      <protection locked="true" hidden="false"/>
    </xf>
    <xf numFmtId="164" fontId="17" fillId="9" borderId="0"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9" borderId="10" xfId="0" applyFont="true" applyBorder="true" applyAlignment="true" applyProtection="false">
      <alignment horizontal="center" vertical="center" textRotation="0" wrapText="false" indent="0" shrinkToFit="false"/>
      <protection locked="true" hidden="false"/>
    </xf>
    <xf numFmtId="164" fontId="5" fillId="9" borderId="25" xfId="0" applyFont="true" applyBorder="true" applyAlignment="true" applyProtection="false">
      <alignment horizontal="center" vertical="center" textRotation="0" wrapText="false" indent="0" shrinkToFit="false"/>
      <protection locked="true" hidden="false"/>
    </xf>
    <xf numFmtId="164" fontId="5" fillId="9" borderId="15" xfId="0" applyFont="true" applyBorder="true" applyAlignment="true" applyProtection="false">
      <alignment horizontal="center" vertical="center" textRotation="0" wrapText="false" indent="0" shrinkToFit="false"/>
      <protection locked="true" hidden="false"/>
    </xf>
    <xf numFmtId="164" fontId="11" fillId="0" borderId="16" xfId="0" applyFont="true" applyBorder="true" applyAlignment="true" applyProtection="false">
      <alignment horizontal="general" vertical="bottom" textRotation="0" wrapText="false" indent="0" shrinkToFit="false"/>
      <protection locked="true" hidden="false"/>
    </xf>
    <xf numFmtId="164" fontId="10" fillId="0" borderId="16" xfId="0" applyFont="true" applyBorder="true" applyAlignment="true" applyProtection="false">
      <alignment horizontal="center" vertical="center" textRotation="0" wrapText="false" indent="0" shrinkToFit="false"/>
      <protection locked="true" hidden="false"/>
    </xf>
    <xf numFmtId="164" fontId="5" fillId="0" borderId="27" xfId="0" applyFont="true" applyBorder="true" applyAlignment="true" applyProtection="false">
      <alignment horizontal="general" vertical="bottom" textRotation="0" wrapText="false" indent="0" shrinkToFit="false"/>
      <protection locked="true" hidden="false"/>
    </xf>
    <xf numFmtId="164" fontId="5" fillId="0" borderId="27"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29" xfId="0" applyFont="true" applyBorder="true" applyAlignment="true" applyProtection="false">
      <alignment horizontal="center" vertical="bottom" textRotation="0" wrapText="false" indent="0" shrinkToFit="false"/>
      <protection locked="true" hidden="false"/>
    </xf>
    <xf numFmtId="164" fontId="0" fillId="0" borderId="33" xfId="0" applyFont="true" applyBorder="true" applyAlignment="true" applyProtection="false">
      <alignment horizontal="center" vertical="center" textRotation="0" wrapText="false" indent="0" shrinkToFit="false"/>
      <protection locked="true" hidden="false"/>
    </xf>
    <xf numFmtId="164" fontId="10" fillId="0" borderId="25" xfId="0" applyFont="true" applyBorder="true" applyAlignment="true" applyProtection="false">
      <alignment horizontal="center" vertical="center" textRotation="0" wrapText="false" indent="0" shrinkToFit="false"/>
      <protection locked="true" hidden="false"/>
    </xf>
    <xf numFmtId="164" fontId="10" fillId="0" borderId="27" xfId="0" applyFont="true" applyBorder="true" applyAlignment="true" applyProtection="false">
      <alignment horizontal="center" vertical="bottom" textRotation="0" wrapText="false" indent="0" shrinkToFit="false"/>
      <protection locked="true" hidden="false"/>
    </xf>
    <xf numFmtId="165" fontId="10" fillId="0" borderId="16" xfId="0" applyFont="true" applyBorder="true" applyAlignment="true" applyProtection="false">
      <alignment horizontal="center" vertical="center" textRotation="0" wrapText="false" indent="0" shrinkToFit="false"/>
      <protection locked="true" hidden="false"/>
    </xf>
    <xf numFmtId="164" fontId="5" fillId="6" borderId="33" xfId="0" applyFont="true" applyBorder="true" applyAlignment="true" applyProtection="false">
      <alignment horizontal="center" vertical="bottom" textRotation="0" wrapText="false" indent="0" shrinkToFit="false"/>
      <protection locked="true" hidden="false"/>
    </xf>
    <xf numFmtId="164" fontId="5" fillId="19" borderId="33" xfId="0" applyFont="true" applyBorder="true" applyAlignment="true" applyProtection="false">
      <alignment horizontal="center" vertical="bottom" textRotation="0" wrapText="false" indent="0" shrinkToFit="false"/>
      <protection locked="true" hidden="false"/>
    </xf>
    <xf numFmtId="164" fontId="5" fillId="6" borderId="27" xfId="0" applyFont="true" applyBorder="true" applyAlignment="true" applyProtection="false">
      <alignment horizontal="center" vertical="center" textRotation="0" wrapText="false" indent="0" shrinkToFit="false"/>
      <protection locked="true" hidden="false"/>
    </xf>
    <xf numFmtId="165" fontId="5" fillId="6" borderId="27" xfId="0" applyFont="true" applyBorder="true" applyAlignment="true" applyProtection="false">
      <alignment horizontal="center" vertical="center" textRotation="0" wrapText="false" indent="0" shrinkToFit="false"/>
      <protection locked="true" hidden="false"/>
    </xf>
    <xf numFmtId="164" fontId="5" fillId="6" borderId="25" xfId="0" applyFont="true" applyBorder="true" applyAlignment="true" applyProtection="false">
      <alignment horizontal="center" vertical="bottom" textRotation="0" wrapText="false" indent="0" shrinkToFit="false"/>
      <protection locked="true" hidden="false"/>
    </xf>
    <xf numFmtId="164" fontId="18" fillId="6" borderId="25" xfId="0" applyFont="true" applyBorder="true" applyAlignment="true" applyProtection="false">
      <alignment horizontal="center"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1" fillId="6" borderId="21" xfId="0" applyFont="true" applyBorder="true" applyAlignment="true" applyProtection="false">
      <alignment horizontal="general" vertical="top" textRotation="0" wrapText="true" indent="0" shrinkToFit="false"/>
      <protection locked="true" hidden="false"/>
    </xf>
    <xf numFmtId="164" fontId="11" fillId="8" borderId="21" xfId="0" applyFont="true" applyBorder="true" applyAlignment="true" applyProtection="false">
      <alignment horizontal="general" vertical="top" textRotation="0" wrapText="false" indent="0" shrinkToFit="false"/>
      <protection locked="true" hidden="false"/>
    </xf>
    <xf numFmtId="164" fontId="11" fillId="8" borderId="0" xfId="0" applyFont="true" applyBorder="false" applyAlignment="true" applyProtection="false">
      <alignment horizontal="general" vertical="bottom" textRotation="0" wrapText="false" indent="0" shrinkToFit="false"/>
      <protection locked="true" hidden="false"/>
    </xf>
    <xf numFmtId="164" fontId="9" fillId="15" borderId="0" xfId="0" applyFont="true" applyBorder="true" applyAlignment="true" applyProtection="false">
      <alignment horizontal="general" vertical="bottom" textRotation="0" wrapText="false" indent="0" shrinkToFit="false"/>
      <protection locked="true" hidden="false"/>
    </xf>
    <xf numFmtId="164" fontId="5" fillId="0" borderId="33" xfId="0" applyFont="true" applyBorder="true" applyAlignment="true" applyProtection="false">
      <alignment horizontal="general" vertical="bottom" textRotation="0" wrapText="false" indent="0" shrinkToFit="false"/>
      <protection locked="true" hidden="false"/>
    </xf>
    <xf numFmtId="164" fontId="5" fillId="0" borderId="33" xfId="0" applyFont="true" applyBorder="true" applyAlignment="true" applyProtection="false">
      <alignment horizontal="center" vertical="bottom" textRotation="0" wrapText="false" indent="0" shrinkToFit="false"/>
      <protection locked="true" hidden="false"/>
    </xf>
    <xf numFmtId="164" fontId="10" fillId="0" borderId="33" xfId="0" applyFont="true" applyBorder="true" applyAlignment="true" applyProtection="false">
      <alignment horizontal="general" vertical="bottom" textRotation="0" wrapText="false" indent="0" shrinkToFit="false"/>
      <protection locked="true" hidden="false"/>
    </xf>
    <xf numFmtId="164" fontId="20" fillId="20" borderId="0" xfId="0" applyFont="true" applyBorder="false" applyAlignment="true" applyProtection="false">
      <alignment horizontal="general" vertical="bottom" textRotation="0" wrapText="false" indent="0" shrinkToFit="false"/>
      <protection locked="true" hidden="false"/>
    </xf>
    <xf numFmtId="164" fontId="0" fillId="0" borderId="38" xfId="0" applyFont="true" applyBorder="true" applyAlignment="true" applyProtection="false">
      <alignment horizontal="center" vertical="top" textRotation="0" wrapText="false" indent="0" shrinkToFit="false"/>
      <protection locked="true" hidden="false"/>
    </xf>
    <xf numFmtId="164" fontId="0" fillId="0" borderId="38" xfId="0" applyFont="true" applyBorder="true" applyAlignment="true" applyProtection="false">
      <alignment horizontal="center" vertical="center" textRotation="0" wrapText="false" indent="0" shrinkToFit="false"/>
      <protection locked="true" hidden="false"/>
    </xf>
    <xf numFmtId="164" fontId="11" fillId="0" borderId="38" xfId="0" applyFont="true" applyBorder="true" applyAlignment="true" applyProtection="false">
      <alignment horizontal="general" vertical="bottom" textRotation="0" wrapText="false" indent="0" shrinkToFit="false"/>
      <protection locked="true" hidden="false"/>
    </xf>
    <xf numFmtId="164" fontId="11" fillId="6" borderId="38" xfId="0" applyFont="true" applyBorder="true" applyAlignment="true" applyProtection="false">
      <alignment horizontal="left" vertical="bottom" textRotation="0" wrapText="false" indent="0" shrinkToFit="false"/>
      <protection locked="true" hidden="false"/>
    </xf>
    <xf numFmtId="164" fontId="11" fillId="0" borderId="38" xfId="0" applyFont="true" applyBorder="true" applyAlignment="true" applyProtection="false">
      <alignment horizontal="center" vertical="bottom" textRotation="0" wrapText="false" indent="0" shrinkToFit="false"/>
      <protection locked="true" hidden="false"/>
    </xf>
    <xf numFmtId="164" fontId="11" fillId="0" borderId="12"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6D9EEB"/>
      <rgbColor rgb="FF993366"/>
      <rgbColor rgb="FFF8F9FA"/>
      <rgbColor rgb="FFD9F1F3"/>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FE2F3"/>
      <rgbColor rgb="FFD9D9D9"/>
      <rgbColor rgb="FFFFFF99"/>
      <rgbColor rgb="FFB6D7A8"/>
      <rgbColor rgb="FFFF99CC"/>
      <rgbColor rgb="FFD9D2E9"/>
      <rgbColor rgb="FFF9CB9C"/>
      <rgbColor rgb="FF3C78D8"/>
      <rgbColor rgb="FF46BDC6"/>
      <rgbColor rgb="FF93C47D"/>
      <rgbColor rgb="FFFFCC00"/>
      <rgbColor rgb="FFFF9900"/>
      <rgbColor rgb="FFFF6600"/>
      <rgbColor rgb="FF666666"/>
      <rgbColor rgb="FF999999"/>
      <rgbColor rgb="FF003366"/>
      <rgbColor rgb="FF3D85C6"/>
      <rgbColor rgb="FF003300"/>
      <rgbColor rgb="FF201F1E"/>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162000</xdr:colOff>
      <xdr:row>64</xdr:row>
      <xdr:rowOff>47520</xdr:rowOff>
    </xdr:from>
    <xdr:to>
      <xdr:col>13</xdr:col>
      <xdr:colOff>642960</xdr:colOff>
      <xdr:row>94</xdr:row>
      <xdr:rowOff>199800</xdr:rowOff>
    </xdr:to>
    <xdr:pic>
      <xdr:nvPicPr>
        <xdr:cNvPr id="0" name="image2.png" descr=""/>
        <xdr:cNvPicPr/>
      </xdr:nvPicPr>
      <xdr:blipFill>
        <a:blip r:embed="rId1"/>
        <a:stretch/>
      </xdr:blipFill>
      <xdr:spPr>
        <a:xfrm>
          <a:off x="28043280" y="12849120"/>
          <a:ext cx="4552560" cy="61527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923760</xdr:colOff>
      <xdr:row>7</xdr:row>
      <xdr:rowOff>114480</xdr:rowOff>
    </xdr:from>
    <xdr:to>
      <xdr:col>11</xdr:col>
      <xdr:colOff>851040</xdr:colOff>
      <xdr:row>38</xdr:row>
      <xdr:rowOff>9360</xdr:rowOff>
    </xdr:to>
    <xdr:pic>
      <xdr:nvPicPr>
        <xdr:cNvPr id="1" name="image1.png" descr=""/>
        <xdr:cNvPicPr/>
      </xdr:nvPicPr>
      <xdr:blipFill>
        <a:blip r:embed="rId1"/>
        <a:stretch/>
      </xdr:blipFill>
      <xdr:spPr>
        <a:xfrm>
          <a:off x="17565840" y="1447920"/>
          <a:ext cx="2980800" cy="58003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3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8.29"/>
    <col collapsed="false" customWidth="true" hidden="false" outlineLevel="0" max="2" min="2" style="0" width="48.7"/>
    <col collapsed="false" customWidth="true" hidden="false" outlineLevel="0" max="3" min="3" style="0" width="44.43"/>
    <col collapsed="false" customWidth="true" hidden="false" outlineLevel="0" max="4" min="4" style="0" width="33"/>
    <col collapsed="false" customWidth="true" hidden="false" outlineLevel="0" max="5" min="5" style="0" width="32.29"/>
    <col collapsed="false" customWidth="true" hidden="false" outlineLevel="0" max="6" min="6" style="0" width="35.29"/>
    <col collapsed="false" customWidth="true" hidden="false" outlineLevel="0" max="7" min="7" style="0" width="57.14"/>
    <col collapsed="false" customWidth="true" hidden="false" outlineLevel="0" max="8" min="8" style="0" width="68.43"/>
    <col collapsed="false" customWidth="true" hidden="false" outlineLevel="0" max="9" min="9" style="0" width="27.58"/>
    <col collapsed="false" customWidth="true" hidden="false" outlineLevel="0" max="1025" min="10" style="0" width="14.43"/>
  </cols>
  <sheetData>
    <row r="1" customFormat="false" ht="15.75" hidden="false" customHeight="true" outlineLevel="0" collapsed="false">
      <c r="A1" s="1" t="s">
        <v>0</v>
      </c>
      <c r="B1" s="1"/>
      <c r="C1" s="1"/>
      <c r="D1" s="1"/>
      <c r="E1" s="1"/>
      <c r="F1" s="1"/>
      <c r="G1" s="1"/>
      <c r="H1" s="1"/>
    </row>
    <row r="2" customFormat="false" ht="15.75" hidden="false" customHeight="true" outlineLevel="0" collapsed="false">
      <c r="A2" s="2" t="s">
        <v>1</v>
      </c>
      <c r="B2" s="3" t="s">
        <v>2</v>
      </c>
      <c r="C2" s="4" t="s">
        <v>3</v>
      </c>
      <c r="D2" s="5" t="s">
        <v>4</v>
      </c>
      <c r="E2" s="6" t="s">
        <v>5</v>
      </c>
      <c r="F2" s="7" t="s">
        <v>6</v>
      </c>
      <c r="G2" s="8" t="s">
        <v>7</v>
      </c>
      <c r="H2" s="9" t="s">
        <v>8</v>
      </c>
      <c r="I2" s="10"/>
      <c r="J2" s="10"/>
    </row>
    <row r="3" customFormat="false" ht="15.75" hidden="false" customHeight="true" outlineLevel="0" collapsed="false">
      <c r="A3" s="11" t="s">
        <v>9</v>
      </c>
      <c r="B3" s="12" t="s">
        <v>10</v>
      </c>
      <c r="C3" s="13" t="n">
        <v>19</v>
      </c>
      <c r="D3" s="14" t="n">
        <v>0.9844</v>
      </c>
      <c r="E3" s="14" t="n">
        <v>1</v>
      </c>
      <c r="F3" s="13" t="n">
        <v>0.2</v>
      </c>
      <c r="G3" s="13" t="n">
        <v>63</v>
      </c>
      <c r="H3" s="15" t="n">
        <v>64</v>
      </c>
    </row>
    <row r="4" customFormat="false" ht="15.75" hidden="false" customHeight="true" outlineLevel="0" collapsed="false">
      <c r="A4" s="11"/>
      <c r="B4" s="16" t="s">
        <v>11</v>
      </c>
      <c r="C4" s="13"/>
      <c r="D4" s="13"/>
      <c r="E4" s="13"/>
      <c r="F4" s="13"/>
      <c r="G4" s="13"/>
      <c r="H4" s="15"/>
    </row>
    <row r="5" customFormat="false" ht="15.75" hidden="false" customHeight="true" outlineLevel="0" collapsed="false">
      <c r="A5" s="11"/>
      <c r="B5" s="17" t="s">
        <v>12</v>
      </c>
      <c r="C5" s="13"/>
      <c r="D5" s="13"/>
      <c r="E5" s="13"/>
      <c r="F5" s="13"/>
      <c r="G5" s="13"/>
      <c r="H5" s="15"/>
    </row>
    <row r="6" customFormat="false" ht="15.75" hidden="false" customHeight="true" outlineLevel="0" collapsed="false">
      <c r="A6" s="18" t="s">
        <v>13</v>
      </c>
      <c r="B6" s="12" t="s">
        <v>14</v>
      </c>
      <c r="C6" s="19" t="n">
        <v>6</v>
      </c>
      <c r="D6" s="14" t="n">
        <v>0.5</v>
      </c>
      <c r="E6" s="14" t="n">
        <v>1</v>
      </c>
      <c r="F6" s="13" t="n">
        <v>0.3</v>
      </c>
      <c r="G6" s="20" t="n">
        <v>32</v>
      </c>
      <c r="H6" s="21" t="n">
        <v>64</v>
      </c>
    </row>
    <row r="7" customFormat="false" ht="15.75" hidden="false" customHeight="true" outlineLevel="0" collapsed="false">
      <c r="A7" s="18"/>
      <c r="B7" s="16" t="s">
        <v>15</v>
      </c>
      <c r="C7" s="19"/>
      <c r="D7" s="19"/>
      <c r="E7" s="19"/>
      <c r="F7" s="19"/>
      <c r="G7" s="19"/>
      <c r="H7" s="21"/>
    </row>
    <row r="8" customFormat="false" ht="15.75" hidden="false" customHeight="true" outlineLevel="0" collapsed="false">
      <c r="A8" s="18"/>
      <c r="B8" s="17" t="s">
        <v>16</v>
      </c>
      <c r="C8" s="19"/>
      <c r="D8" s="19"/>
      <c r="E8" s="19"/>
      <c r="F8" s="19"/>
      <c r="G8" s="19"/>
      <c r="H8" s="21"/>
    </row>
    <row r="9" customFormat="false" ht="15.75" hidden="false" customHeight="true" outlineLevel="0" collapsed="false">
      <c r="A9" s="18" t="s">
        <v>17</v>
      </c>
      <c r="B9" s="12" t="s">
        <v>18</v>
      </c>
      <c r="C9" s="13" t="n">
        <v>16</v>
      </c>
      <c r="D9" s="14" t="n">
        <v>1</v>
      </c>
      <c r="E9" s="14" t="n">
        <v>1</v>
      </c>
      <c r="F9" s="13" t="n">
        <v>0.5</v>
      </c>
      <c r="G9" s="13" t="n">
        <v>64</v>
      </c>
      <c r="H9" s="15" t="n">
        <v>64</v>
      </c>
      <c r="I9" s="22" t="n">
        <v>1</v>
      </c>
      <c r="J9" s="23" t="s">
        <v>19</v>
      </c>
    </row>
    <row r="10" customFormat="false" ht="15.75" hidden="false" customHeight="true" outlineLevel="0" collapsed="false">
      <c r="A10" s="18"/>
      <c r="B10" s="16" t="s">
        <v>20</v>
      </c>
      <c r="C10" s="13"/>
      <c r="D10" s="13"/>
      <c r="E10" s="13"/>
      <c r="F10" s="13"/>
      <c r="G10" s="13"/>
      <c r="H10" s="15"/>
      <c r="J10" s="22" t="s">
        <v>21</v>
      </c>
    </row>
    <row r="11" customFormat="false" ht="15.75" hidden="false" customHeight="true" outlineLevel="0" collapsed="false">
      <c r="A11" s="18"/>
      <c r="B11" s="17" t="s">
        <v>22</v>
      </c>
      <c r="C11" s="13"/>
      <c r="D11" s="13"/>
      <c r="E11" s="13"/>
      <c r="F11" s="13"/>
      <c r="G11" s="13"/>
      <c r="H11" s="15"/>
    </row>
    <row r="12" customFormat="false" ht="15.75" hidden="false" customHeight="true" outlineLevel="0" collapsed="false">
      <c r="A12" s="24" t="s">
        <v>23</v>
      </c>
      <c r="B12" s="12" t="s">
        <v>24</v>
      </c>
      <c r="C12" s="13" t="n">
        <v>12</v>
      </c>
      <c r="D12" s="14" t="n">
        <v>0.9688</v>
      </c>
      <c r="E12" s="14" t="n">
        <v>1</v>
      </c>
      <c r="F12" s="13" t="n">
        <v>0.4</v>
      </c>
      <c r="G12" s="13" t="n">
        <v>62</v>
      </c>
      <c r="H12" s="15" t="n">
        <v>64</v>
      </c>
      <c r="I12" s="22" t="n">
        <v>2</v>
      </c>
      <c r="J12" s="25" t="s">
        <v>5</v>
      </c>
      <c r="K12" s="22" t="s">
        <v>25</v>
      </c>
    </row>
    <row r="13" customFormat="false" ht="15.75" hidden="false" customHeight="true" outlineLevel="0" collapsed="false">
      <c r="A13" s="24"/>
      <c r="B13" s="16" t="s">
        <v>26</v>
      </c>
      <c r="C13" s="13"/>
      <c r="D13" s="13"/>
      <c r="E13" s="13"/>
      <c r="F13" s="13"/>
      <c r="G13" s="13"/>
      <c r="H13" s="15"/>
      <c r="J13" s="22" t="s">
        <v>27</v>
      </c>
    </row>
    <row r="14" customFormat="false" ht="15.75" hidden="false" customHeight="true" outlineLevel="0" collapsed="false">
      <c r="A14" s="24"/>
      <c r="B14" s="16" t="s">
        <v>28</v>
      </c>
      <c r="C14" s="13"/>
      <c r="D14" s="13"/>
      <c r="E14" s="13"/>
      <c r="F14" s="13"/>
      <c r="G14" s="13"/>
      <c r="H14" s="15"/>
    </row>
    <row r="15" customFormat="false" ht="15.75" hidden="false" customHeight="true" outlineLevel="0" collapsed="false">
      <c r="A15" s="26" t="s">
        <v>29</v>
      </c>
      <c r="B15" s="27" t="s">
        <v>30</v>
      </c>
      <c r="C15" s="13" t="n">
        <v>12</v>
      </c>
      <c r="D15" s="14" t="n">
        <v>0.9688</v>
      </c>
      <c r="E15" s="14" t="n">
        <v>1</v>
      </c>
      <c r="F15" s="13" t="n">
        <v>0.5</v>
      </c>
      <c r="G15" s="13" t="n">
        <v>62</v>
      </c>
      <c r="H15" s="15" t="n">
        <v>64</v>
      </c>
      <c r="J15" s="22" t="s">
        <v>31</v>
      </c>
      <c r="K15" s="22" t="s">
        <v>32</v>
      </c>
    </row>
    <row r="16" customFormat="false" ht="15.75" hidden="false" customHeight="true" outlineLevel="0" collapsed="false">
      <c r="A16" s="26"/>
      <c r="B16" s="28" t="s">
        <v>33</v>
      </c>
      <c r="C16" s="13"/>
      <c r="D16" s="13"/>
      <c r="E16" s="13"/>
      <c r="F16" s="13"/>
      <c r="G16" s="13"/>
      <c r="H16" s="15"/>
      <c r="I16" s="29"/>
    </row>
    <row r="17" customFormat="false" ht="15.75" hidden="false" customHeight="true" outlineLevel="0" collapsed="false">
      <c r="A17" s="26"/>
      <c r="B17" s="28" t="s">
        <v>34</v>
      </c>
      <c r="C17" s="13"/>
      <c r="D17" s="13"/>
      <c r="E17" s="13"/>
      <c r="F17" s="13"/>
      <c r="G17" s="13"/>
      <c r="H17" s="15"/>
      <c r="J17" s="30" t="s">
        <v>35</v>
      </c>
      <c r="K17" s="22" t="s">
        <v>36</v>
      </c>
    </row>
    <row r="18" customFormat="false" ht="15.75" hidden="false" customHeight="true" outlineLevel="0" collapsed="false">
      <c r="A18" s="24" t="s">
        <v>37</v>
      </c>
      <c r="B18" s="31" t="s">
        <v>38</v>
      </c>
      <c r="C18" s="13" t="n">
        <v>5</v>
      </c>
      <c r="D18" s="14" t="n">
        <v>0.5</v>
      </c>
      <c r="E18" s="14" t="n">
        <v>1</v>
      </c>
      <c r="F18" s="13" t="n">
        <v>0.2</v>
      </c>
      <c r="G18" s="20" t="n">
        <v>32</v>
      </c>
      <c r="H18" s="21" t="n">
        <v>64</v>
      </c>
    </row>
    <row r="19" customFormat="false" ht="15.75" hidden="false" customHeight="true" outlineLevel="0" collapsed="false">
      <c r="A19" s="24"/>
      <c r="B19" s="32" t="s">
        <v>39</v>
      </c>
      <c r="C19" s="13"/>
      <c r="D19" s="13"/>
      <c r="E19" s="13"/>
      <c r="F19" s="13"/>
      <c r="G19" s="13"/>
      <c r="H19" s="21"/>
    </row>
    <row r="20" customFormat="false" ht="15.75" hidden="false" customHeight="true" outlineLevel="0" collapsed="false">
      <c r="A20" s="24"/>
      <c r="B20" s="33" t="s">
        <v>40</v>
      </c>
      <c r="C20" s="13"/>
      <c r="D20" s="13"/>
      <c r="E20" s="13"/>
      <c r="F20" s="13"/>
      <c r="G20" s="13"/>
      <c r="H20" s="21"/>
    </row>
    <row r="21" customFormat="false" ht="15.75" hidden="false" customHeight="true" outlineLevel="0" collapsed="false">
      <c r="A21" s="26" t="s">
        <v>41</v>
      </c>
      <c r="B21" s="27" t="s">
        <v>42</v>
      </c>
      <c r="C21" s="13" t="n">
        <v>11</v>
      </c>
      <c r="D21" s="14" t="n">
        <v>1</v>
      </c>
      <c r="E21" s="14" t="n">
        <v>1</v>
      </c>
      <c r="F21" s="13" t="n">
        <v>0.5</v>
      </c>
      <c r="G21" s="13" t="n">
        <v>64</v>
      </c>
      <c r="H21" s="13" t="n">
        <v>64</v>
      </c>
    </row>
    <row r="22" customFormat="false" ht="15.75" hidden="false" customHeight="true" outlineLevel="0" collapsed="false">
      <c r="A22" s="26"/>
      <c r="B22" s="34" t="s">
        <v>43</v>
      </c>
      <c r="C22" s="13"/>
      <c r="D22" s="13"/>
      <c r="E22" s="13"/>
      <c r="F22" s="13"/>
      <c r="G22" s="13"/>
      <c r="H22" s="13"/>
    </row>
    <row r="23" customFormat="false" ht="15.75" hidden="false" customHeight="true" outlineLevel="0" collapsed="false">
      <c r="A23" s="26"/>
      <c r="B23" s="35" t="s">
        <v>44</v>
      </c>
      <c r="C23" s="13"/>
      <c r="D23" s="13"/>
      <c r="E23" s="13"/>
      <c r="F23" s="13"/>
      <c r="G23" s="13"/>
      <c r="H23" s="13"/>
    </row>
    <row r="24" customFormat="false" ht="15.75" hidden="false" customHeight="true" outlineLevel="0" collapsed="false">
      <c r="A24" s="24" t="s">
        <v>45</v>
      </c>
      <c r="B24" s="27" t="s">
        <v>46</v>
      </c>
      <c r="C24" s="13" t="n">
        <v>2</v>
      </c>
      <c r="D24" s="14" t="n">
        <v>0.0312</v>
      </c>
      <c r="E24" s="14" t="n">
        <v>1</v>
      </c>
      <c r="F24" s="13" t="n">
        <v>0.2</v>
      </c>
      <c r="G24" s="20" t="n">
        <v>2</v>
      </c>
      <c r="H24" s="20" t="n">
        <v>64</v>
      </c>
    </row>
    <row r="25" customFormat="false" ht="15.75" hidden="false" customHeight="true" outlineLevel="0" collapsed="false">
      <c r="A25" s="24"/>
      <c r="B25" s="32" t="s">
        <v>47</v>
      </c>
      <c r="C25" s="13"/>
      <c r="D25" s="13"/>
      <c r="E25" s="13"/>
      <c r="F25" s="13"/>
      <c r="G25" s="13"/>
      <c r="H25" s="13"/>
    </row>
    <row r="26" customFormat="false" ht="15.75" hidden="false" customHeight="true" outlineLevel="0" collapsed="false">
      <c r="A26" s="24"/>
      <c r="B26" s="33" t="s">
        <v>48</v>
      </c>
      <c r="C26" s="13"/>
      <c r="D26" s="13"/>
      <c r="E26" s="13"/>
      <c r="F26" s="13"/>
      <c r="G26" s="13"/>
      <c r="H26" s="13"/>
    </row>
    <row r="27" customFormat="false" ht="15.75" hidden="false" customHeight="true" outlineLevel="0" collapsed="false">
      <c r="A27" s="26" t="s">
        <v>49</v>
      </c>
      <c r="B27" s="36" t="s">
        <v>50</v>
      </c>
      <c r="C27" s="37" t="n">
        <v>3</v>
      </c>
      <c r="D27" s="38" t="n">
        <v>0.4844</v>
      </c>
      <c r="E27" s="38" t="n">
        <v>1</v>
      </c>
      <c r="F27" s="37" t="n">
        <v>0.3</v>
      </c>
      <c r="G27" s="39" t="n">
        <v>31</v>
      </c>
      <c r="H27" s="39" t="n">
        <v>64</v>
      </c>
    </row>
    <row r="28" customFormat="false" ht="15.75" hidden="false" customHeight="true" outlineLevel="0" collapsed="false">
      <c r="A28" s="26"/>
      <c r="B28" s="40" t="s">
        <v>51</v>
      </c>
      <c r="C28" s="37"/>
      <c r="D28" s="37"/>
      <c r="E28" s="37"/>
      <c r="F28" s="37"/>
      <c r="G28" s="37"/>
      <c r="H28" s="37"/>
    </row>
    <row r="29" customFormat="false" ht="15.75" hidden="false" customHeight="true" outlineLevel="0" collapsed="false">
      <c r="A29" s="26"/>
      <c r="B29" s="41" t="s">
        <v>52</v>
      </c>
      <c r="C29" s="37"/>
      <c r="D29" s="37"/>
      <c r="E29" s="37"/>
      <c r="F29" s="37"/>
      <c r="G29" s="37"/>
      <c r="H29" s="37"/>
    </row>
    <row r="30" customFormat="false" ht="15.75" hidden="false" customHeight="true" outlineLevel="0" collapsed="false">
      <c r="A30" s="42" t="s">
        <v>53</v>
      </c>
      <c r="B30" s="36" t="s">
        <v>54</v>
      </c>
      <c r="C30" s="13" t="n">
        <v>5</v>
      </c>
      <c r="D30" s="14" t="n">
        <v>0.5</v>
      </c>
      <c r="E30" s="14" t="n">
        <v>1</v>
      </c>
      <c r="F30" s="13" t="n">
        <v>0.3</v>
      </c>
      <c r="G30" s="20" t="n">
        <v>32</v>
      </c>
      <c r="H30" s="20" t="n">
        <v>64</v>
      </c>
    </row>
    <row r="31" customFormat="false" ht="15.75" hidden="false" customHeight="true" outlineLevel="0" collapsed="false">
      <c r="A31" s="42"/>
      <c r="B31" s="32" t="s">
        <v>55</v>
      </c>
      <c r="C31" s="13"/>
      <c r="D31" s="13"/>
      <c r="E31" s="13"/>
      <c r="F31" s="13"/>
      <c r="G31" s="13"/>
      <c r="H31" s="13"/>
    </row>
    <row r="32" customFormat="false" ht="15.75" hidden="false" customHeight="true" outlineLevel="0" collapsed="false">
      <c r="A32" s="42"/>
      <c r="B32" s="33" t="s">
        <v>56</v>
      </c>
      <c r="C32" s="13"/>
      <c r="D32" s="13"/>
      <c r="E32" s="13"/>
      <c r="F32" s="13"/>
      <c r="G32" s="13"/>
      <c r="H32" s="13"/>
    </row>
    <row r="33" customFormat="false" ht="15.75" hidden="false" customHeight="true" outlineLevel="0" collapsed="false">
      <c r="A33" s="43" t="s">
        <v>57</v>
      </c>
      <c r="B33" s="44"/>
      <c r="C33" s="45" t="n">
        <f aca="false">(C3+C6+C9+C12+C15+C18+C21+C24+C27+C30)</f>
        <v>91</v>
      </c>
      <c r="D33" s="45" t="n">
        <f aca="false">(((D3+D6+D9+D12+D15+D18+D21+D24+D27+D30)/10)*100)</f>
        <v>69.376</v>
      </c>
      <c r="E33" s="45" t="n">
        <f aca="false">(E3+E6+E9+E12+E15+E18+E21+E24+E27+E30)/10</f>
        <v>1</v>
      </c>
      <c r="F33" s="45" t="n">
        <f aca="false">(F3+F6+F9+F12+F15+F18+F21+F24+F27+F30)/10</f>
        <v>0.34</v>
      </c>
      <c r="G33" s="45" t="n">
        <f aca="false">(G3+G6+G9+G12+G15+G18+G21+G24+G27+G30)/10</f>
        <v>44.4</v>
      </c>
      <c r="H33" s="45" t="n">
        <f aca="false">(H3+H6+H9+H12+H15+H18+H21+H24+H27+H30)/10</f>
        <v>64</v>
      </c>
    </row>
    <row r="35" customFormat="false" ht="15.75" hidden="false" customHeight="true" outlineLevel="0" collapsed="false">
      <c r="A35" s="46" t="s">
        <v>58</v>
      </c>
      <c r="B35" s="46"/>
      <c r="C35" s="46"/>
      <c r="D35" s="46"/>
      <c r="E35" s="46"/>
      <c r="F35" s="46"/>
      <c r="G35" s="46"/>
      <c r="H35" s="46"/>
    </row>
    <row r="36" customFormat="false" ht="15.75" hidden="false" customHeight="true" outlineLevel="0" collapsed="false">
      <c r="A36" s="46"/>
      <c r="B36" s="46"/>
      <c r="C36" s="46"/>
      <c r="D36" s="46"/>
      <c r="E36" s="46"/>
      <c r="F36" s="46"/>
      <c r="G36" s="46"/>
      <c r="H36" s="46"/>
    </row>
    <row r="37" customFormat="false" ht="15.75" hidden="false" customHeight="true" outlineLevel="0" collapsed="false">
      <c r="A37" s="47" t="s">
        <v>1</v>
      </c>
      <c r="B37" s="48" t="s">
        <v>2</v>
      </c>
      <c r="C37" s="49" t="s">
        <v>3</v>
      </c>
      <c r="D37" s="50" t="s">
        <v>4</v>
      </c>
      <c r="E37" s="51" t="s">
        <v>5</v>
      </c>
      <c r="F37" s="52" t="s">
        <v>6</v>
      </c>
      <c r="G37" s="53" t="s">
        <v>7</v>
      </c>
      <c r="H37" s="54" t="s">
        <v>59</v>
      </c>
    </row>
    <row r="38" customFormat="false" ht="15.75" hidden="false" customHeight="true" outlineLevel="0" collapsed="false">
      <c r="A38" s="55" t="s">
        <v>60</v>
      </c>
      <c r="B38" s="56" t="s">
        <v>61</v>
      </c>
      <c r="C38" s="57" t="n">
        <v>25</v>
      </c>
      <c r="D38" s="58" t="n">
        <v>0.8984</v>
      </c>
      <c r="E38" s="58" t="n">
        <v>1</v>
      </c>
      <c r="F38" s="57" t="n">
        <v>0.2</v>
      </c>
      <c r="G38" s="57" t="n">
        <v>345</v>
      </c>
      <c r="H38" s="59" t="n">
        <v>384</v>
      </c>
    </row>
    <row r="39" customFormat="false" ht="15.75" hidden="false" customHeight="true" outlineLevel="0" collapsed="false">
      <c r="A39" s="55"/>
      <c r="B39" s="60" t="s">
        <v>62</v>
      </c>
      <c r="C39" s="61" t="s">
        <v>63</v>
      </c>
      <c r="D39" s="62" t="n">
        <v>0.8984</v>
      </c>
      <c r="E39" s="62" t="n">
        <v>1</v>
      </c>
      <c r="F39" s="61" t="n">
        <v>0.21</v>
      </c>
      <c r="G39" s="61" t="n">
        <v>345</v>
      </c>
      <c r="H39" s="61" t="n">
        <v>384</v>
      </c>
    </row>
    <row r="40" customFormat="false" ht="15.75" hidden="false" customHeight="true" outlineLevel="0" collapsed="false">
      <c r="A40" s="55"/>
      <c r="B40" s="60"/>
      <c r="C40" s="57" t="s">
        <v>64</v>
      </c>
      <c r="D40" s="58" t="n">
        <v>0.8984</v>
      </c>
      <c r="E40" s="58" t="n">
        <v>1</v>
      </c>
      <c r="F40" s="57" t="n">
        <v>0.3</v>
      </c>
      <c r="G40" s="57" t="n">
        <v>345</v>
      </c>
      <c r="H40" s="57" t="n">
        <v>384</v>
      </c>
    </row>
    <row r="41" customFormat="false" ht="15.75" hidden="false" customHeight="true" outlineLevel="0" collapsed="false">
      <c r="A41" s="55"/>
      <c r="B41" s="60"/>
      <c r="C41" s="63" t="s">
        <v>65</v>
      </c>
      <c r="D41" s="64" t="n">
        <v>0.8984</v>
      </c>
      <c r="E41" s="64" t="n">
        <v>1</v>
      </c>
      <c r="F41" s="65" t="n">
        <v>0.4</v>
      </c>
      <c r="G41" s="65" t="n">
        <v>345</v>
      </c>
      <c r="H41" s="49" t="n">
        <v>384</v>
      </c>
    </row>
    <row r="42" customFormat="false" ht="15.75" hidden="false" customHeight="true" outlineLevel="0" collapsed="false">
      <c r="A42" s="55"/>
      <c r="B42" s="60"/>
      <c r="C42" s="61" t="s">
        <v>66</v>
      </c>
      <c r="D42" s="58" t="n">
        <v>0.8984</v>
      </c>
      <c r="E42" s="58" t="n">
        <v>1</v>
      </c>
      <c r="F42" s="57" t="n">
        <v>0.41</v>
      </c>
      <c r="G42" s="57" t="n">
        <v>345</v>
      </c>
      <c r="H42" s="57" t="n">
        <v>384</v>
      </c>
    </row>
    <row r="43" customFormat="false" ht="15.75" hidden="false" customHeight="true" outlineLevel="0" collapsed="false">
      <c r="A43" s="55"/>
      <c r="B43" s="60"/>
      <c r="C43" s="61" t="s">
        <v>67</v>
      </c>
      <c r="D43" s="62" t="n">
        <v>0.8984</v>
      </c>
      <c r="E43" s="62" t="n">
        <v>1</v>
      </c>
      <c r="F43" s="61" t="n">
        <v>0.41</v>
      </c>
      <c r="G43" s="61" t="n">
        <v>345</v>
      </c>
      <c r="H43" s="61" t="n">
        <v>384</v>
      </c>
    </row>
    <row r="44" customFormat="false" ht="15.75" hidden="false" customHeight="true" outlineLevel="0" collapsed="false">
      <c r="A44" s="66" t="s">
        <v>68</v>
      </c>
      <c r="B44" s="56" t="s">
        <v>69</v>
      </c>
      <c r="C44" s="57" t="n">
        <v>6</v>
      </c>
      <c r="D44" s="58" t="n">
        <v>0.3724</v>
      </c>
      <c r="E44" s="58" t="n">
        <v>1</v>
      </c>
      <c r="F44" s="57" t="n">
        <v>0.5</v>
      </c>
      <c r="G44" s="57" t="n">
        <v>139</v>
      </c>
      <c r="H44" s="57" t="n">
        <v>384</v>
      </c>
    </row>
    <row r="45" customFormat="false" ht="15.75" hidden="false" customHeight="true" outlineLevel="0" collapsed="false">
      <c r="A45" s="66"/>
      <c r="B45" s="60" t="s">
        <v>70</v>
      </c>
      <c r="C45" s="57"/>
      <c r="D45" s="57"/>
      <c r="E45" s="57"/>
      <c r="F45" s="57"/>
      <c r="G45" s="57"/>
      <c r="H45" s="57"/>
    </row>
    <row r="46" customFormat="false" ht="15.75" hidden="false" customHeight="true" outlineLevel="0" collapsed="false">
      <c r="A46" s="66"/>
      <c r="B46" s="67" t="s">
        <v>71</v>
      </c>
      <c r="C46" s="57"/>
      <c r="D46" s="57"/>
      <c r="E46" s="57"/>
      <c r="F46" s="57"/>
      <c r="G46" s="57"/>
      <c r="H46" s="57"/>
    </row>
    <row r="47" customFormat="false" ht="15.75" hidden="false" customHeight="true" outlineLevel="0" collapsed="false">
      <c r="A47" s="68" t="s">
        <v>72</v>
      </c>
      <c r="B47" s="56" t="s">
        <v>73</v>
      </c>
      <c r="C47" s="57" t="n">
        <v>24</v>
      </c>
      <c r="D47" s="58" t="n">
        <v>0.9948</v>
      </c>
      <c r="E47" s="58" t="n">
        <v>1</v>
      </c>
      <c r="F47" s="57" t="n">
        <v>0.4</v>
      </c>
      <c r="G47" s="57" t="n">
        <v>382</v>
      </c>
      <c r="H47" s="57" t="n">
        <v>384</v>
      </c>
    </row>
    <row r="48" customFormat="false" ht="15.75" hidden="false" customHeight="true" outlineLevel="0" collapsed="false">
      <c r="A48" s="68"/>
      <c r="B48" s="60" t="s">
        <v>74</v>
      </c>
      <c r="C48" s="57"/>
      <c r="D48" s="57"/>
      <c r="E48" s="57"/>
      <c r="F48" s="57"/>
      <c r="G48" s="57"/>
      <c r="H48" s="57"/>
    </row>
    <row r="49" customFormat="false" ht="15.75" hidden="false" customHeight="true" outlineLevel="0" collapsed="false">
      <c r="A49" s="68"/>
      <c r="B49" s="67" t="s">
        <v>75</v>
      </c>
      <c r="C49" s="57"/>
      <c r="D49" s="57"/>
      <c r="E49" s="57"/>
      <c r="F49" s="57"/>
      <c r="G49" s="57"/>
      <c r="H49" s="57"/>
    </row>
    <row r="50" customFormat="false" ht="15.75" hidden="false" customHeight="true" outlineLevel="0" collapsed="false">
      <c r="A50" s="68" t="n">
        <v>19</v>
      </c>
      <c r="B50" s="56" t="s">
        <v>76</v>
      </c>
      <c r="C50" s="57" t="n">
        <v>28</v>
      </c>
      <c r="D50" s="58" t="n">
        <v>0.9062</v>
      </c>
      <c r="E50" s="58" t="n">
        <v>1</v>
      </c>
      <c r="F50" s="57" t="n">
        <v>0.3</v>
      </c>
      <c r="G50" s="57" t="n">
        <v>348</v>
      </c>
      <c r="H50" s="57" t="n">
        <v>348</v>
      </c>
    </row>
    <row r="51" customFormat="false" ht="15.75" hidden="false" customHeight="true" outlineLevel="0" collapsed="false">
      <c r="A51" s="68"/>
      <c r="B51" s="60" t="s">
        <v>77</v>
      </c>
      <c r="C51" s="57"/>
      <c r="D51" s="57"/>
      <c r="E51" s="57"/>
      <c r="F51" s="57"/>
      <c r="G51" s="57"/>
      <c r="H51" s="57"/>
    </row>
    <row r="52" customFormat="false" ht="15.75" hidden="false" customHeight="true" outlineLevel="0" collapsed="false">
      <c r="A52" s="68"/>
      <c r="B52" s="67" t="s">
        <v>78</v>
      </c>
      <c r="C52" s="57"/>
      <c r="D52" s="57"/>
      <c r="E52" s="57"/>
      <c r="F52" s="57"/>
      <c r="G52" s="57"/>
      <c r="H52" s="57"/>
    </row>
    <row r="53" customFormat="false" ht="15.75" hidden="false" customHeight="true" outlineLevel="0" collapsed="false">
      <c r="A53" s="66" t="s">
        <v>79</v>
      </c>
      <c r="B53" s="69" t="s">
        <v>80</v>
      </c>
      <c r="C53" s="57" t="n">
        <v>11</v>
      </c>
      <c r="D53" s="58" t="n">
        <v>0.5156</v>
      </c>
      <c r="E53" s="58" t="n">
        <v>1</v>
      </c>
      <c r="F53" s="57" t="n">
        <v>0.6</v>
      </c>
      <c r="G53" s="57" t="n">
        <v>198</v>
      </c>
      <c r="H53" s="57" t="n">
        <v>384</v>
      </c>
    </row>
    <row r="54" customFormat="false" ht="15.75" hidden="false" customHeight="true" outlineLevel="0" collapsed="false">
      <c r="A54" s="66"/>
      <c r="B54" s="70" t="s">
        <v>81</v>
      </c>
      <c r="C54" s="57"/>
      <c r="D54" s="57"/>
      <c r="E54" s="57"/>
      <c r="F54" s="57"/>
      <c r="G54" s="57"/>
      <c r="H54" s="57"/>
    </row>
    <row r="55" customFormat="false" ht="15.75" hidden="false" customHeight="true" outlineLevel="0" collapsed="false">
      <c r="A55" s="66"/>
      <c r="B55" s="71" t="s">
        <v>82</v>
      </c>
      <c r="C55" s="57"/>
      <c r="D55" s="57"/>
      <c r="E55" s="57"/>
      <c r="F55" s="57"/>
      <c r="G55" s="57"/>
      <c r="H55" s="57"/>
    </row>
    <row r="56" customFormat="false" ht="15.75" hidden="false" customHeight="true" outlineLevel="0" collapsed="false">
      <c r="A56" s="72" t="s">
        <v>57</v>
      </c>
      <c r="B56" s="72"/>
      <c r="C56" s="72" t="n">
        <f aca="false">(C38+C44+C47+C50+C53)</f>
        <v>94</v>
      </c>
      <c r="D56" s="72" t="n">
        <f aca="false">(D38+D44+D47+D50+D53)/5*100</f>
        <v>73.748</v>
      </c>
      <c r="E56" s="72" t="n">
        <f aca="false">(E38+E44+E47+E50+E53)/5</f>
        <v>1</v>
      </c>
      <c r="F56" s="72" t="n">
        <f aca="false">(F38+F44+F47+F50+F53)/5</f>
        <v>0.4</v>
      </c>
      <c r="G56" s="72" t="n">
        <f aca="false">(G38+G44+G47+G50+G53)/5</f>
        <v>282.4</v>
      </c>
      <c r="H56" s="72" t="n">
        <f aca="false">(H38+H44+H47+H50+H53)/5</f>
        <v>376.8</v>
      </c>
    </row>
    <row r="58" customFormat="false" ht="15.75" hidden="false" customHeight="true" outlineLevel="0" collapsed="false">
      <c r="A58" s="73" t="s">
        <v>83</v>
      </c>
      <c r="B58" s="73"/>
      <c r="C58" s="73"/>
      <c r="D58" s="73"/>
      <c r="E58" s="73"/>
      <c r="F58" s="73"/>
      <c r="G58" s="73"/>
      <c r="H58" s="73"/>
    </row>
    <row r="59" customFormat="false" ht="15.75" hidden="false" customHeight="true" outlineLevel="0" collapsed="false">
      <c r="A59" s="73"/>
      <c r="B59" s="73"/>
      <c r="C59" s="73"/>
      <c r="D59" s="73"/>
      <c r="E59" s="73"/>
      <c r="F59" s="73"/>
      <c r="G59" s="73"/>
      <c r="H59" s="73"/>
    </row>
    <row r="60" customFormat="false" ht="15.75" hidden="false" customHeight="true" outlineLevel="0" collapsed="false">
      <c r="A60" s="47" t="s">
        <v>1</v>
      </c>
      <c r="B60" s="74" t="s">
        <v>2</v>
      </c>
      <c r="C60" s="75" t="s">
        <v>84</v>
      </c>
      <c r="D60" s="5" t="s">
        <v>4</v>
      </c>
      <c r="E60" s="6" t="s">
        <v>5</v>
      </c>
      <c r="F60" s="7" t="s">
        <v>6</v>
      </c>
      <c r="G60" s="76" t="s">
        <v>7</v>
      </c>
      <c r="H60" s="77" t="s">
        <v>59</v>
      </c>
    </row>
    <row r="61" customFormat="false" ht="15.75" hidden="false" customHeight="true" outlineLevel="0" collapsed="false">
      <c r="A61" s="78" t="s">
        <v>85</v>
      </c>
      <c r="B61" s="79" t="s">
        <v>86</v>
      </c>
      <c r="C61" s="80" t="n">
        <v>32</v>
      </c>
      <c r="D61" s="81" t="n">
        <v>0.7663</v>
      </c>
      <c r="E61" s="81" t="n">
        <v>1</v>
      </c>
      <c r="F61" s="80" t="n">
        <v>0.7</v>
      </c>
      <c r="G61" s="80" t="n">
        <v>2203</v>
      </c>
      <c r="H61" s="80" t="n">
        <v>2880</v>
      </c>
    </row>
    <row r="62" customFormat="false" ht="15.75" hidden="false" customHeight="true" outlineLevel="0" collapsed="false">
      <c r="A62" s="78"/>
      <c r="B62" s="82" t="s">
        <v>87</v>
      </c>
      <c r="C62" s="80"/>
      <c r="D62" s="80"/>
      <c r="E62" s="80"/>
      <c r="F62" s="80"/>
      <c r="G62" s="80"/>
      <c r="H62" s="80"/>
    </row>
    <row r="63" customFormat="false" ht="15.75" hidden="false" customHeight="true" outlineLevel="0" collapsed="false">
      <c r="A63" s="78"/>
      <c r="B63" s="82" t="s">
        <v>88</v>
      </c>
      <c r="C63" s="80"/>
      <c r="D63" s="80"/>
      <c r="E63" s="80"/>
      <c r="F63" s="80"/>
      <c r="G63" s="80"/>
      <c r="H63" s="80"/>
    </row>
    <row r="64" customFormat="false" ht="15.75" hidden="false" customHeight="true" outlineLevel="0" collapsed="false">
      <c r="A64" s="78"/>
      <c r="B64" s="82" t="s">
        <v>89</v>
      </c>
      <c r="C64" s="80"/>
      <c r="D64" s="80"/>
      <c r="E64" s="80"/>
      <c r="F64" s="80"/>
      <c r="G64" s="80"/>
      <c r="H64" s="80"/>
    </row>
    <row r="65" customFormat="false" ht="15.75" hidden="false" customHeight="true" outlineLevel="0" collapsed="false">
      <c r="A65" s="78"/>
      <c r="B65" s="82" t="s">
        <v>90</v>
      </c>
      <c r="C65" s="80"/>
      <c r="D65" s="80"/>
      <c r="E65" s="80"/>
      <c r="F65" s="80"/>
      <c r="G65" s="80"/>
      <c r="H65" s="80"/>
    </row>
    <row r="66" customFormat="false" ht="15.75" hidden="false" customHeight="true" outlineLevel="0" collapsed="false">
      <c r="A66" s="78"/>
      <c r="B66" s="83" t="s">
        <v>91</v>
      </c>
      <c r="C66" s="80"/>
      <c r="D66" s="80"/>
      <c r="E66" s="80"/>
      <c r="F66" s="80"/>
      <c r="G66" s="80"/>
      <c r="H66" s="80"/>
    </row>
    <row r="67" customFormat="false" ht="15.75" hidden="false" customHeight="true" outlineLevel="0" collapsed="false">
      <c r="A67" s="78" t="s">
        <v>92</v>
      </c>
      <c r="B67" s="84" t="s">
        <v>93</v>
      </c>
      <c r="C67" s="80" t="n">
        <v>40</v>
      </c>
      <c r="D67" s="81" t="n">
        <v>0.7812</v>
      </c>
      <c r="E67" s="81" t="n">
        <v>1</v>
      </c>
      <c r="F67" s="80" t="n">
        <v>0.7</v>
      </c>
      <c r="G67" s="80" t="n">
        <v>2250</v>
      </c>
      <c r="H67" s="80" t="n">
        <v>2880</v>
      </c>
    </row>
    <row r="68" customFormat="false" ht="15.75" hidden="false" customHeight="true" outlineLevel="0" collapsed="false">
      <c r="A68" s="78"/>
      <c r="B68" s="82" t="s">
        <v>94</v>
      </c>
      <c r="C68" s="80"/>
      <c r="D68" s="80"/>
      <c r="E68" s="80"/>
      <c r="F68" s="80"/>
      <c r="G68" s="80"/>
      <c r="H68" s="80"/>
    </row>
    <row r="69" customFormat="false" ht="15.75" hidden="false" customHeight="true" outlineLevel="0" collapsed="false">
      <c r="A69" s="78"/>
      <c r="B69" s="82" t="s">
        <v>95</v>
      </c>
      <c r="C69" s="80"/>
      <c r="D69" s="80"/>
      <c r="E69" s="80"/>
      <c r="F69" s="80"/>
      <c r="G69" s="80"/>
      <c r="H69" s="80"/>
    </row>
    <row r="70" customFormat="false" ht="15.75" hidden="false" customHeight="true" outlineLevel="0" collapsed="false">
      <c r="A70" s="78"/>
      <c r="B70" s="85" t="s">
        <v>96</v>
      </c>
      <c r="C70" s="80"/>
      <c r="D70" s="80"/>
      <c r="E70" s="80"/>
      <c r="F70" s="80"/>
      <c r="G70" s="80"/>
      <c r="H70" s="80"/>
    </row>
    <row r="71" customFormat="false" ht="15.75" hidden="false" customHeight="true" outlineLevel="0" collapsed="false">
      <c r="A71" s="78"/>
      <c r="B71" s="82" t="s">
        <v>97</v>
      </c>
      <c r="C71" s="80"/>
      <c r="D71" s="80"/>
      <c r="E71" s="80"/>
      <c r="F71" s="80"/>
      <c r="G71" s="80"/>
      <c r="H71" s="80"/>
    </row>
    <row r="72" customFormat="false" ht="15.75" hidden="false" customHeight="true" outlineLevel="0" collapsed="false">
      <c r="A72" s="78"/>
      <c r="B72" s="86" t="s">
        <v>98</v>
      </c>
      <c r="C72" s="80"/>
      <c r="D72" s="80"/>
      <c r="E72" s="80"/>
      <c r="F72" s="80"/>
      <c r="G72" s="80"/>
      <c r="H72" s="80"/>
    </row>
    <row r="73" customFormat="false" ht="15.75" hidden="false" customHeight="true" outlineLevel="0" collapsed="false">
      <c r="A73" s="87" t="s">
        <v>57</v>
      </c>
      <c r="B73" s="88"/>
      <c r="C73" s="89" t="n">
        <f aca="false">(C61+C67)</f>
        <v>72</v>
      </c>
      <c r="D73" s="89" t="n">
        <f aca="false">(D61+D67)/2</f>
        <v>0.77375</v>
      </c>
      <c r="E73" s="89" t="n">
        <f aca="false">(E61+E67)/2</f>
        <v>1</v>
      </c>
      <c r="F73" s="89" t="n">
        <f aca="false">(F61+F67)/2</f>
        <v>0.7</v>
      </c>
      <c r="G73" s="89" t="n">
        <f aca="false">(G61+G67)/2</f>
        <v>2226.5</v>
      </c>
      <c r="H73" s="89" t="n">
        <f aca="false">(H61+H67)/2</f>
        <v>2880</v>
      </c>
    </row>
    <row r="74" customFormat="false" ht="15.75" hidden="false" customHeight="true" outlineLevel="0" collapsed="false">
      <c r="A74" s="90"/>
      <c r="B74" s="90"/>
      <c r="C74" s="90"/>
      <c r="D74" s="90"/>
      <c r="E74" s="90"/>
      <c r="F74" s="90"/>
      <c r="G74" s="91"/>
      <c r="H74" s="91"/>
      <c r="I74" s="91"/>
    </row>
    <row r="75" customFormat="false" ht="15.75" hidden="false" customHeight="true" outlineLevel="0" collapsed="false">
      <c r="A75" s="92" t="s">
        <v>99</v>
      </c>
      <c r="B75" s="92"/>
      <c r="C75" s="92"/>
      <c r="D75" s="92"/>
      <c r="E75" s="92"/>
      <c r="F75" s="92"/>
      <c r="G75" s="93"/>
      <c r="H75" s="93"/>
    </row>
    <row r="76" customFormat="false" ht="15.75" hidden="false" customHeight="true" outlineLevel="0" collapsed="false">
      <c r="A76" s="92"/>
      <c r="B76" s="92"/>
      <c r="C76" s="92"/>
      <c r="D76" s="92"/>
      <c r="E76" s="92"/>
      <c r="F76" s="92"/>
      <c r="G76" s="93"/>
      <c r="H76" s="93"/>
    </row>
    <row r="77" customFormat="false" ht="15.75" hidden="false" customHeight="true" outlineLevel="0" collapsed="false">
      <c r="A77" s="47" t="s">
        <v>1</v>
      </c>
      <c r="B77" s="74" t="s">
        <v>2</v>
      </c>
      <c r="C77" s="94" t="s">
        <v>84</v>
      </c>
      <c r="D77" s="5" t="s">
        <v>4</v>
      </c>
      <c r="E77" s="6" t="s">
        <v>5</v>
      </c>
      <c r="F77" s="7" t="s">
        <v>6</v>
      </c>
      <c r="G77" s="76" t="s">
        <v>7</v>
      </c>
      <c r="H77" s="77" t="s">
        <v>59</v>
      </c>
    </row>
    <row r="78" customFormat="false" ht="15.75" hidden="false" customHeight="true" outlineLevel="0" collapsed="false">
      <c r="A78" s="78" t="s">
        <v>100</v>
      </c>
      <c r="B78" s="95" t="s">
        <v>101</v>
      </c>
      <c r="C78" s="96" t="n">
        <v>30</v>
      </c>
      <c r="D78" s="81" t="n">
        <v>0.6949</v>
      </c>
      <c r="E78" s="81" t="n">
        <v>1</v>
      </c>
      <c r="F78" s="80" t="n">
        <v>0.63</v>
      </c>
      <c r="G78" s="80" t="n">
        <v>934</v>
      </c>
      <c r="H78" s="80" t="n">
        <v>1344</v>
      </c>
    </row>
    <row r="79" customFormat="false" ht="15.75" hidden="false" customHeight="true" outlineLevel="0" collapsed="false">
      <c r="A79" s="78"/>
      <c r="B79" s="82" t="s">
        <v>87</v>
      </c>
      <c r="C79" s="96"/>
      <c r="D79" s="81"/>
      <c r="E79" s="81"/>
      <c r="F79" s="81"/>
      <c r="G79" s="81"/>
      <c r="H79" s="81"/>
    </row>
    <row r="80" customFormat="false" ht="15.75" hidden="false" customHeight="true" outlineLevel="0" collapsed="false">
      <c r="A80" s="78"/>
      <c r="B80" s="82" t="s">
        <v>88</v>
      </c>
      <c r="C80" s="96"/>
      <c r="D80" s="81"/>
      <c r="E80" s="81"/>
      <c r="F80" s="81"/>
      <c r="G80" s="81"/>
      <c r="H80" s="81"/>
    </row>
    <row r="81" customFormat="false" ht="15.75" hidden="false" customHeight="true" outlineLevel="0" collapsed="false">
      <c r="A81" s="78"/>
      <c r="B81" s="82" t="s">
        <v>102</v>
      </c>
      <c r="C81" s="96"/>
      <c r="D81" s="81"/>
      <c r="E81" s="81"/>
      <c r="F81" s="81"/>
      <c r="G81" s="81"/>
      <c r="H81" s="81"/>
    </row>
    <row r="82" customFormat="false" ht="15.75" hidden="false" customHeight="true" outlineLevel="0" collapsed="false">
      <c r="A82" s="78"/>
      <c r="B82" s="82" t="s">
        <v>103</v>
      </c>
      <c r="C82" s="96"/>
      <c r="D82" s="81"/>
      <c r="E82" s="81"/>
      <c r="F82" s="81"/>
      <c r="G82" s="81"/>
      <c r="H82" s="81"/>
    </row>
    <row r="83" customFormat="false" ht="15.75" hidden="false" customHeight="true" outlineLevel="0" collapsed="false">
      <c r="A83" s="78" t="s">
        <v>104</v>
      </c>
      <c r="B83" s="97" t="s">
        <v>105</v>
      </c>
      <c r="C83" s="80" t="n">
        <v>28</v>
      </c>
      <c r="D83" s="81" t="n">
        <v>0.8988</v>
      </c>
      <c r="E83" s="81" t="n">
        <v>1</v>
      </c>
      <c r="F83" s="80" t="n">
        <v>0.5</v>
      </c>
      <c r="G83" s="80" t="n">
        <v>1208</v>
      </c>
      <c r="H83" s="80" t="n">
        <v>1344</v>
      </c>
    </row>
    <row r="84" customFormat="false" ht="15.75" hidden="false" customHeight="true" outlineLevel="0" collapsed="false">
      <c r="A84" s="78"/>
      <c r="B84" s="98" t="s">
        <v>106</v>
      </c>
      <c r="C84" s="80"/>
      <c r="D84" s="80"/>
      <c r="E84" s="80"/>
      <c r="F84" s="80"/>
      <c r="G84" s="80"/>
      <c r="H84" s="80"/>
    </row>
    <row r="85" customFormat="false" ht="15.75" hidden="false" customHeight="true" outlineLevel="0" collapsed="false">
      <c r="A85" s="78"/>
      <c r="B85" s="82" t="s">
        <v>107</v>
      </c>
      <c r="C85" s="80"/>
      <c r="D85" s="80"/>
      <c r="E85" s="80"/>
      <c r="F85" s="80"/>
      <c r="G85" s="80"/>
      <c r="H85" s="80"/>
    </row>
    <row r="86" customFormat="false" ht="15.75" hidden="false" customHeight="true" outlineLevel="0" collapsed="false">
      <c r="A86" s="78"/>
      <c r="B86" s="85" t="s">
        <v>94</v>
      </c>
      <c r="C86" s="80"/>
      <c r="D86" s="80"/>
      <c r="E86" s="80"/>
      <c r="F86" s="80"/>
      <c r="G86" s="80"/>
      <c r="H86" s="80"/>
    </row>
    <row r="87" customFormat="false" ht="15.75" hidden="false" customHeight="true" outlineLevel="0" collapsed="false">
      <c r="A87" s="78"/>
      <c r="B87" s="99" t="s">
        <v>108</v>
      </c>
      <c r="C87" s="80"/>
      <c r="D87" s="80"/>
      <c r="E87" s="80"/>
      <c r="F87" s="80"/>
      <c r="G87" s="80"/>
      <c r="H87" s="80"/>
    </row>
    <row r="88" customFormat="false" ht="15.75" hidden="false" customHeight="true" outlineLevel="0" collapsed="false">
      <c r="A88" s="96" t="s">
        <v>109</v>
      </c>
      <c r="B88" s="100" t="s">
        <v>110</v>
      </c>
      <c r="C88" s="101" t="n">
        <v>13</v>
      </c>
      <c r="D88" s="102" t="n">
        <v>0.6104</v>
      </c>
      <c r="E88" s="102" t="n">
        <v>1</v>
      </c>
      <c r="F88" s="101" t="n">
        <v>0.4</v>
      </c>
      <c r="G88" s="101" t="n">
        <v>586</v>
      </c>
      <c r="H88" s="101" t="n">
        <v>960</v>
      </c>
    </row>
    <row r="89" customFormat="false" ht="15.75" hidden="false" customHeight="true" outlineLevel="0" collapsed="false">
      <c r="A89" s="96"/>
      <c r="B89" s="103" t="s">
        <v>111</v>
      </c>
      <c r="C89" s="101"/>
      <c r="D89" s="101"/>
      <c r="E89" s="101"/>
      <c r="F89" s="101"/>
      <c r="G89" s="101"/>
      <c r="H89" s="101"/>
    </row>
    <row r="90" customFormat="false" ht="15.75" hidden="false" customHeight="true" outlineLevel="0" collapsed="false">
      <c r="A90" s="96"/>
      <c r="B90" s="103" t="s">
        <v>112</v>
      </c>
      <c r="C90" s="101"/>
      <c r="D90" s="101"/>
      <c r="E90" s="101"/>
      <c r="F90" s="101"/>
      <c r="G90" s="101"/>
      <c r="H90" s="101"/>
    </row>
    <row r="91" customFormat="false" ht="15.75" hidden="false" customHeight="true" outlineLevel="0" collapsed="false">
      <c r="A91" s="96"/>
      <c r="B91" s="104" t="s">
        <v>113</v>
      </c>
      <c r="C91" s="101"/>
      <c r="D91" s="101"/>
      <c r="E91" s="101"/>
      <c r="F91" s="101"/>
      <c r="G91" s="101"/>
      <c r="H91" s="101"/>
    </row>
    <row r="92" customFormat="false" ht="15.75" hidden="false" customHeight="true" outlineLevel="0" collapsed="false">
      <c r="A92" s="105" t="s">
        <v>57</v>
      </c>
      <c r="B92" s="106"/>
      <c r="C92" s="105" t="n">
        <f aca="false">(C78+C83+C88)</f>
        <v>71</v>
      </c>
      <c r="D92" s="105" t="n">
        <f aca="false">(D78+D83+D88)/3</f>
        <v>0.7347</v>
      </c>
      <c r="E92" s="105" t="n">
        <f aca="false">(E78+E83+E88)/3</f>
        <v>1</v>
      </c>
      <c r="F92" s="105" t="n">
        <f aca="false">(F78+F83+F88)/3</f>
        <v>0.51</v>
      </c>
      <c r="G92" s="105" t="n">
        <f aca="false">(G78+G83+G88)/3</f>
        <v>909.333333333333</v>
      </c>
      <c r="H92" s="105" t="n">
        <f aca="false">(H78+H83+H88)/3</f>
        <v>1216</v>
      </c>
    </row>
    <row r="94" customFormat="false" ht="15.75" hidden="false" customHeight="true" outlineLevel="0" collapsed="false">
      <c r="A94" s="107" t="s">
        <v>114</v>
      </c>
      <c r="B94" s="107"/>
      <c r="C94" s="107"/>
      <c r="D94" s="107"/>
      <c r="E94" s="107"/>
      <c r="F94" s="107"/>
      <c r="G94" s="108"/>
      <c r="H94" s="108"/>
    </row>
    <row r="95" customFormat="false" ht="15.75" hidden="false" customHeight="true" outlineLevel="0" collapsed="false">
      <c r="A95" s="107"/>
      <c r="B95" s="107"/>
      <c r="C95" s="107"/>
      <c r="D95" s="107"/>
      <c r="E95" s="107"/>
      <c r="F95" s="107"/>
      <c r="G95" s="108"/>
      <c r="H95" s="108"/>
    </row>
    <row r="96" customFormat="false" ht="15.75" hidden="false" customHeight="true" outlineLevel="0" collapsed="false">
      <c r="A96" s="47" t="s">
        <v>1</v>
      </c>
      <c r="B96" s="74" t="s">
        <v>2</v>
      </c>
      <c r="C96" s="94" t="s">
        <v>84</v>
      </c>
      <c r="D96" s="5" t="s">
        <v>4</v>
      </c>
      <c r="E96" s="6" t="s">
        <v>5</v>
      </c>
      <c r="F96" s="7" t="s">
        <v>6</v>
      </c>
      <c r="G96" s="76" t="s">
        <v>7</v>
      </c>
      <c r="H96" s="77" t="s">
        <v>59</v>
      </c>
    </row>
    <row r="97" customFormat="false" ht="15.75" hidden="false" customHeight="true" outlineLevel="0" collapsed="false">
      <c r="A97" s="109" t="s">
        <v>115</v>
      </c>
      <c r="B97" s="110" t="s">
        <v>116</v>
      </c>
      <c r="C97" s="96" t="n">
        <v>30</v>
      </c>
      <c r="D97" s="81" t="n">
        <v>0.6992</v>
      </c>
      <c r="E97" s="81" t="n">
        <v>1</v>
      </c>
      <c r="F97" s="80" t="n">
        <v>0.63</v>
      </c>
      <c r="G97" s="80" t="n">
        <v>1253</v>
      </c>
      <c r="H97" s="80" t="n">
        <v>1792</v>
      </c>
    </row>
    <row r="98" customFormat="false" ht="15.75" hidden="false" customHeight="true" outlineLevel="0" collapsed="false">
      <c r="A98" s="109"/>
      <c r="B98" s="82" t="s">
        <v>87</v>
      </c>
      <c r="C98" s="96"/>
      <c r="D98" s="81"/>
      <c r="E98" s="81"/>
      <c r="F98" s="81"/>
      <c r="G98" s="81"/>
      <c r="H98" s="81"/>
    </row>
    <row r="99" customFormat="false" ht="15.75" hidden="false" customHeight="true" outlineLevel="0" collapsed="false">
      <c r="A99" s="109"/>
      <c r="B99" s="82" t="s">
        <v>88</v>
      </c>
      <c r="C99" s="96"/>
      <c r="D99" s="81"/>
      <c r="E99" s="81"/>
      <c r="F99" s="81"/>
      <c r="G99" s="81"/>
      <c r="H99" s="81"/>
    </row>
    <row r="100" customFormat="false" ht="15.75" hidden="false" customHeight="true" outlineLevel="0" collapsed="false">
      <c r="A100" s="109"/>
      <c r="B100" s="82" t="s">
        <v>102</v>
      </c>
      <c r="C100" s="96"/>
      <c r="D100" s="81"/>
      <c r="E100" s="81"/>
      <c r="F100" s="81"/>
      <c r="G100" s="81"/>
      <c r="H100" s="81"/>
    </row>
    <row r="101" customFormat="false" ht="15.75" hidden="false" customHeight="true" outlineLevel="0" collapsed="false">
      <c r="A101" s="109"/>
      <c r="B101" s="82" t="s">
        <v>117</v>
      </c>
      <c r="C101" s="96"/>
      <c r="D101" s="81"/>
      <c r="E101" s="81"/>
      <c r="F101" s="81"/>
      <c r="G101" s="81"/>
      <c r="H101" s="81"/>
    </row>
    <row r="102" customFormat="false" ht="15.75" hidden="false" customHeight="true" outlineLevel="0" collapsed="false">
      <c r="A102" s="78" t="s">
        <v>118</v>
      </c>
      <c r="B102" s="111" t="s">
        <v>119</v>
      </c>
      <c r="C102" s="80" t="n">
        <v>38</v>
      </c>
      <c r="D102" s="81" t="n">
        <v>0.904</v>
      </c>
      <c r="E102" s="81" t="n">
        <v>1</v>
      </c>
      <c r="F102" s="80" t="n">
        <v>0.1</v>
      </c>
      <c r="G102" s="80" t="n">
        <v>1620</v>
      </c>
      <c r="H102" s="80" t="n">
        <v>1792</v>
      </c>
    </row>
    <row r="103" customFormat="false" ht="15.75" hidden="false" customHeight="true" outlineLevel="0" collapsed="false">
      <c r="A103" s="78"/>
      <c r="B103" s="82" t="s">
        <v>107</v>
      </c>
      <c r="C103" s="80"/>
      <c r="D103" s="80"/>
      <c r="E103" s="80"/>
      <c r="F103" s="80"/>
      <c r="G103" s="80"/>
      <c r="H103" s="80"/>
    </row>
    <row r="104" customFormat="false" ht="15.75" hidden="false" customHeight="true" outlineLevel="0" collapsed="false">
      <c r="A104" s="78"/>
      <c r="B104" s="82" t="s">
        <v>94</v>
      </c>
      <c r="C104" s="80"/>
      <c r="D104" s="80"/>
      <c r="E104" s="80"/>
      <c r="F104" s="80"/>
      <c r="G104" s="80"/>
      <c r="H104" s="80"/>
    </row>
    <row r="105" customFormat="false" ht="15.75" hidden="false" customHeight="true" outlineLevel="0" collapsed="false">
      <c r="A105" s="78"/>
      <c r="B105" s="85" t="s">
        <v>95</v>
      </c>
      <c r="C105" s="80"/>
      <c r="D105" s="80"/>
      <c r="E105" s="80"/>
      <c r="F105" s="80"/>
      <c r="G105" s="80"/>
      <c r="H105" s="80"/>
    </row>
    <row r="106" customFormat="false" ht="15.75" hidden="false" customHeight="true" outlineLevel="0" collapsed="false">
      <c r="A106" s="78"/>
      <c r="B106" s="82" t="s">
        <v>96</v>
      </c>
      <c r="C106" s="80"/>
      <c r="D106" s="80"/>
      <c r="E106" s="80"/>
      <c r="F106" s="80"/>
      <c r="G106" s="80"/>
      <c r="H106" s="80"/>
    </row>
    <row r="107" customFormat="false" ht="15.75" hidden="false" customHeight="true" outlineLevel="0" collapsed="false">
      <c r="A107" s="96" t="s">
        <v>120</v>
      </c>
      <c r="B107" s="112" t="s">
        <v>121</v>
      </c>
      <c r="C107" s="101" t="n">
        <v>11</v>
      </c>
      <c r="D107" s="102" t="n">
        <v>0.5156</v>
      </c>
      <c r="E107" s="102" t="n">
        <v>1</v>
      </c>
      <c r="F107" s="101" t="n">
        <v>0.5</v>
      </c>
      <c r="G107" s="101" t="n">
        <v>198</v>
      </c>
      <c r="H107" s="101" t="n">
        <v>384</v>
      </c>
    </row>
    <row r="108" customFormat="false" ht="15.75" hidden="false" customHeight="true" outlineLevel="0" collapsed="false">
      <c r="A108" s="96"/>
      <c r="B108" s="103" t="s">
        <v>122</v>
      </c>
      <c r="C108" s="101"/>
      <c r="D108" s="101"/>
      <c r="E108" s="101"/>
      <c r="F108" s="101"/>
      <c r="G108" s="101"/>
      <c r="H108" s="101"/>
    </row>
    <row r="109" customFormat="false" ht="15.75" hidden="false" customHeight="true" outlineLevel="0" collapsed="false">
      <c r="A109" s="96"/>
      <c r="B109" s="113" t="s">
        <v>123</v>
      </c>
      <c r="C109" s="101"/>
      <c r="D109" s="101"/>
      <c r="E109" s="101"/>
      <c r="F109" s="101"/>
      <c r="G109" s="101"/>
      <c r="H109" s="101"/>
    </row>
    <row r="110" customFormat="false" ht="15.75" hidden="false" customHeight="true" outlineLevel="0" collapsed="false">
      <c r="A110" s="114" t="s">
        <v>57</v>
      </c>
      <c r="B110" s="115"/>
      <c r="C110" s="114" t="n">
        <f aca="false">(C97+C102+C107)</f>
        <v>79</v>
      </c>
      <c r="D110" s="114" t="n">
        <f aca="false">(D97+D102+D107)/3</f>
        <v>0.706266666666667</v>
      </c>
      <c r="E110" s="114" t="n">
        <f aca="false">(E97+E102+E107)/3</f>
        <v>1</v>
      </c>
      <c r="F110" s="114" t="n">
        <f aca="false">(F97+F102+F107)/3</f>
        <v>0.41</v>
      </c>
      <c r="G110" s="114" t="n">
        <f aca="false">(G97+G102+G107)/3</f>
        <v>1023.66666666667</v>
      </c>
      <c r="H110" s="114" t="n">
        <f aca="false">(H97+H102+H107)/3</f>
        <v>1322.66666666667</v>
      </c>
    </row>
    <row r="112" customFormat="false" ht="15.75" hidden="false" customHeight="true" outlineLevel="0" collapsed="false">
      <c r="A112" s="116" t="s">
        <v>124</v>
      </c>
      <c r="B112" s="116"/>
      <c r="C112" s="116"/>
      <c r="D112" s="116"/>
      <c r="E112" s="116"/>
      <c r="F112" s="116"/>
      <c r="G112" s="117"/>
      <c r="H112" s="117"/>
      <c r="J112" s="118" t="s">
        <v>125</v>
      </c>
      <c r="K112" s="118"/>
      <c r="L112" s="118"/>
      <c r="M112" s="118"/>
      <c r="N112" s="118"/>
    </row>
    <row r="113" customFormat="false" ht="15.75" hidden="false" customHeight="true" outlineLevel="0" collapsed="false">
      <c r="A113" s="116"/>
      <c r="B113" s="116"/>
      <c r="C113" s="116"/>
      <c r="D113" s="116"/>
      <c r="E113" s="116"/>
      <c r="F113" s="116"/>
      <c r="G113" s="117"/>
      <c r="H113" s="117"/>
      <c r="J113" s="118"/>
      <c r="K113" s="118"/>
      <c r="L113" s="118"/>
      <c r="M113" s="118"/>
      <c r="N113" s="118"/>
    </row>
    <row r="114" customFormat="false" ht="15.75" hidden="false" customHeight="true" outlineLevel="0" collapsed="false">
      <c r="A114" s="2" t="s">
        <v>1</v>
      </c>
      <c r="B114" s="74" t="s">
        <v>2</v>
      </c>
      <c r="C114" s="94" t="s">
        <v>84</v>
      </c>
      <c r="D114" s="50" t="s">
        <v>4</v>
      </c>
      <c r="E114" s="51" t="s">
        <v>5</v>
      </c>
      <c r="F114" s="52" t="s">
        <v>6</v>
      </c>
      <c r="G114" s="119" t="s">
        <v>7</v>
      </c>
      <c r="H114" s="120" t="s">
        <v>59</v>
      </c>
      <c r="J114" s="118"/>
      <c r="K114" s="118"/>
      <c r="L114" s="118"/>
      <c r="M114" s="118"/>
      <c r="N114" s="118"/>
    </row>
    <row r="115" customFormat="false" ht="15.75" hidden="false" customHeight="true" outlineLevel="0" collapsed="false">
      <c r="A115" s="121" t="s">
        <v>126</v>
      </c>
      <c r="B115" s="122" t="s">
        <v>127</v>
      </c>
      <c r="C115" s="96" t="n">
        <v>57</v>
      </c>
      <c r="D115" s="123" t="n">
        <v>0.7715</v>
      </c>
      <c r="E115" s="123" t="n">
        <v>1</v>
      </c>
      <c r="F115" s="96" t="n">
        <v>1.7</v>
      </c>
      <c r="G115" s="96" t="n">
        <v>9382</v>
      </c>
      <c r="H115" s="96" t="n">
        <v>12160</v>
      </c>
      <c r="J115" s="118"/>
      <c r="K115" s="118"/>
      <c r="L115" s="118"/>
      <c r="M115" s="118"/>
      <c r="N115" s="118"/>
    </row>
    <row r="116" customFormat="false" ht="15.75" hidden="false" customHeight="true" outlineLevel="0" collapsed="false">
      <c r="A116" s="121"/>
      <c r="B116" s="124" t="s">
        <v>128</v>
      </c>
      <c r="C116" s="96"/>
      <c r="D116" s="96"/>
      <c r="E116" s="96"/>
      <c r="F116" s="96"/>
      <c r="G116" s="96"/>
      <c r="H116" s="96"/>
      <c r="J116" s="118"/>
      <c r="K116" s="118"/>
      <c r="L116" s="118"/>
      <c r="M116" s="118"/>
      <c r="N116" s="118"/>
    </row>
    <row r="117" customFormat="false" ht="15.75" hidden="false" customHeight="true" outlineLevel="0" collapsed="false">
      <c r="A117" s="121"/>
      <c r="B117" s="125" t="s">
        <v>129</v>
      </c>
      <c r="C117" s="96"/>
      <c r="D117" s="96"/>
      <c r="E117" s="96"/>
      <c r="F117" s="96"/>
      <c r="G117" s="96"/>
      <c r="H117" s="96"/>
      <c r="J117" s="118"/>
      <c r="K117" s="118"/>
      <c r="L117" s="118"/>
      <c r="M117" s="118"/>
      <c r="N117" s="118"/>
    </row>
    <row r="118" customFormat="false" ht="15.75" hidden="false" customHeight="true" outlineLevel="0" collapsed="false">
      <c r="A118" s="121"/>
      <c r="B118" s="125" t="s">
        <v>130</v>
      </c>
      <c r="C118" s="96"/>
      <c r="D118" s="96"/>
      <c r="E118" s="96"/>
      <c r="F118" s="96"/>
      <c r="G118" s="96"/>
      <c r="H118" s="96"/>
      <c r="J118" s="118"/>
      <c r="K118" s="118"/>
      <c r="L118" s="118"/>
      <c r="M118" s="118"/>
      <c r="N118" s="118"/>
    </row>
    <row r="119" customFormat="false" ht="15.75" hidden="false" customHeight="true" outlineLevel="0" collapsed="false">
      <c r="A119" s="121"/>
      <c r="B119" s="125" t="s">
        <v>131</v>
      </c>
      <c r="C119" s="96"/>
      <c r="D119" s="96"/>
      <c r="E119" s="96"/>
      <c r="F119" s="96"/>
      <c r="G119" s="96"/>
      <c r="H119" s="96"/>
      <c r="J119" s="118"/>
      <c r="K119" s="118"/>
      <c r="L119" s="118"/>
      <c r="M119" s="118"/>
      <c r="N119" s="118"/>
    </row>
    <row r="120" customFormat="false" ht="15.75" hidden="false" customHeight="true" outlineLevel="0" collapsed="false">
      <c r="A120" s="121"/>
      <c r="B120" s="125" t="s">
        <v>132</v>
      </c>
      <c r="C120" s="96"/>
      <c r="D120" s="96"/>
      <c r="E120" s="96"/>
      <c r="F120" s="96"/>
      <c r="G120" s="96"/>
      <c r="H120" s="96"/>
      <c r="J120" s="118"/>
      <c r="K120" s="118"/>
      <c r="L120" s="118"/>
      <c r="M120" s="118"/>
      <c r="N120" s="118"/>
    </row>
    <row r="121" customFormat="false" ht="15.75" hidden="false" customHeight="true" outlineLevel="0" collapsed="false">
      <c r="A121" s="121"/>
      <c r="B121" s="125" t="s">
        <v>133</v>
      </c>
      <c r="C121" s="96"/>
      <c r="D121" s="96"/>
      <c r="E121" s="96"/>
      <c r="F121" s="96"/>
      <c r="G121" s="96"/>
      <c r="H121" s="96"/>
      <c r="J121" s="118"/>
      <c r="K121" s="118"/>
      <c r="L121" s="118"/>
      <c r="M121" s="118"/>
      <c r="N121" s="118"/>
    </row>
    <row r="122" customFormat="false" ht="15.75" hidden="false" customHeight="true" outlineLevel="0" collapsed="false">
      <c r="A122" s="121"/>
      <c r="B122" s="126" t="s">
        <v>134</v>
      </c>
      <c r="C122" s="96"/>
      <c r="D122" s="96"/>
      <c r="E122" s="96"/>
      <c r="F122" s="96"/>
      <c r="G122" s="96"/>
      <c r="H122" s="96"/>
      <c r="J122" s="118"/>
      <c r="K122" s="118"/>
      <c r="L122" s="118"/>
      <c r="M122" s="118"/>
      <c r="N122" s="118"/>
    </row>
    <row r="123" customFormat="false" ht="15.75" hidden="false" customHeight="true" outlineLevel="0" collapsed="false">
      <c r="A123" s="114"/>
      <c r="B123" s="115"/>
      <c r="C123" s="114"/>
      <c r="D123" s="114"/>
      <c r="E123" s="114"/>
      <c r="F123" s="114"/>
      <c r="G123" s="114"/>
      <c r="H123" s="114"/>
      <c r="J123" s="118"/>
      <c r="K123" s="118"/>
      <c r="L123" s="118"/>
      <c r="M123" s="118"/>
      <c r="N123" s="118"/>
    </row>
    <row r="124" customFormat="false" ht="15.75" hidden="false" customHeight="true" outlineLevel="0" collapsed="false">
      <c r="J124" s="118"/>
      <c r="K124" s="118"/>
      <c r="L124" s="118"/>
      <c r="M124" s="118"/>
      <c r="N124" s="118"/>
    </row>
    <row r="125" customFormat="false" ht="15.75" hidden="false" customHeight="true" outlineLevel="0" collapsed="false">
      <c r="A125" s="127" t="s">
        <v>135</v>
      </c>
      <c r="J125" s="118"/>
      <c r="K125" s="118"/>
      <c r="L125" s="118"/>
      <c r="M125" s="118"/>
      <c r="N125" s="118"/>
    </row>
    <row r="126" customFormat="false" ht="15.75" hidden="false" customHeight="true" outlineLevel="0" collapsed="false">
      <c r="A126" s="128" t="s">
        <v>136</v>
      </c>
      <c r="B126" s="128" t="s">
        <v>137</v>
      </c>
      <c r="C126" s="129" t="s">
        <v>138</v>
      </c>
      <c r="D126" s="130" t="s">
        <v>139</v>
      </c>
      <c r="E126" s="131" t="s">
        <v>140</v>
      </c>
      <c r="F126" s="128" t="s">
        <v>141</v>
      </c>
      <c r="G126" s="132" t="s">
        <v>142</v>
      </c>
      <c r="H126" s="129" t="s">
        <v>143</v>
      </c>
      <c r="J126" s="118"/>
      <c r="K126" s="118"/>
      <c r="L126" s="118"/>
      <c r="M126" s="118"/>
      <c r="N126" s="118"/>
    </row>
    <row r="127" customFormat="false" ht="15.75" hidden="false" customHeight="true" outlineLevel="0" collapsed="false">
      <c r="A127" s="128" t="s">
        <v>144</v>
      </c>
      <c r="B127" s="133" t="n">
        <v>91</v>
      </c>
      <c r="C127" s="133" t="n">
        <v>19</v>
      </c>
      <c r="D127" s="133" t="n">
        <v>69.3</v>
      </c>
      <c r="E127" s="133" t="n">
        <v>100</v>
      </c>
      <c r="F127" s="133" t="n">
        <v>0.34</v>
      </c>
      <c r="G127" s="133" t="n">
        <v>44</v>
      </c>
      <c r="H127" s="133" t="n">
        <v>64</v>
      </c>
      <c r="J127" s="118"/>
      <c r="K127" s="118"/>
      <c r="L127" s="118"/>
      <c r="M127" s="118"/>
      <c r="N127" s="118"/>
    </row>
    <row r="128" customFormat="false" ht="15.75" hidden="false" customHeight="true" outlineLevel="0" collapsed="false">
      <c r="A128" s="128" t="s">
        <v>145</v>
      </c>
      <c r="B128" s="133" t="n">
        <v>94</v>
      </c>
      <c r="C128" s="133" t="n">
        <v>28</v>
      </c>
      <c r="D128" s="133" t="n">
        <v>73.7</v>
      </c>
      <c r="E128" s="134" t="n">
        <v>90.6</v>
      </c>
      <c r="F128" s="134" t="n">
        <v>0.4</v>
      </c>
      <c r="G128" s="133" t="n">
        <v>282</v>
      </c>
      <c r="H128" s="133" t="n">
        <v>382</v>
      </c>
      <c r="J128" s="118"/>
      <c r="K128" s="118"/>
      <c r="L128" s="118"/>
      <c r="M128" s="118"/>
      <c r="N128" s="118"/>
    </row>
    <row r="129" customFormat="false" ht="15.75" hidden="false" customHeight="true" outlineLevel="0" collapsed="false">
      <c r="A129" s="128" t="s">
        <v>146</v>
      </c>
      <c r="B129" s="133" t="n">
        <v>71</v>
      </c>
      <c r="C129" s="135" t="n">
        <v>40</v>
      </c>
      <c r="D129" s="133" t="n">
        <v>73.5</v>
      </c>
      <c r="E129" s="135" t="n">
        <v>78.1</v>
      </c>
      <c r="F129" s="134" t="n">
        <v>0.51</v>
      </c>
      <c r="G129" s="133" t="n">
        <v>909</v>
      </c>
      <c r="H129" s="133" t="n">
        <v>2250</v>
      </c>
      <c r="J129" s="118"/>
      <c r="K129" s="118"/>
      <c r="L129" s="118"/>
      <c r="M129" s="118"/>
      <c r="N129" s="118"/>
    </row>
    <row r="130" customFormat="false" ht="15.75" hidden="false" customHeight="true" outlineLevel="0" collapsed="false">
      <c r="A130" s="128" t="s">
        <v>147</v>
      </c>
      <c r="B130" s="133" t="n">
        <v>79</v>
      </c>
      <c r="C130" s="134" t="n">
        <v>30</v>
      </c>
      <c r="D130" s="135" t="n">
        <v>70.6</v>
      </c>
      <c r="E130" s="135" t="n">
        <v>89.9</v>
      </c>
      <c r="F130" s="134" t="n">
        <v>0.41</v>
      </c>
      <c r="G130" s="133" t="n">
        <v>1023</v>
      </c>
      <c r="H130" s="135" t="n">
        <v>1208</v>
      </c>
      <c r="J130" s="118"/>
      <c r="K130" s="118"/>
      <c r="L130" s="118"/>
      <c r="M130" s="118"/>
      <c r="N130" s="118"/>
    </row>
    <row r="131" customFormat="false" ht="15.75" hidden="false" customHeight="true" outlineLevel="0" collapsed="false">
      <c r="A131" s="128" t="s">
        <v>148</v>
      </c>
      <c r="B131" s="133" t="n">
        <v>72</v>
      </c>
      <c r="C131" s="133" t="n">
        <v>38</v>
      </c>
      <c r="D131" s="133" t="n">
        <v>77.3</v>
      </c>
      <c r="E131" s="135" t="n">
        <v>90.4</v>
      </c>
      <c r="F131" s="133" t="n">
        <v>0.7</v>
      </c>
      <c r="G131" s="133" t="n">
        <v>2227</v>
      </c>
      <c r="H131" s="135" t="n">
        <v>1620</v>
      </c>
      <c r="J131" s="118"/>
      <c r="K131" s="118"/>
      <c r="L131" s="118"/>
      <c r="M131" s="118"/>
      <c r="N131" s="118"/>
    </row>
    <row r="132" customFormat="false" ht="15.75" hidden="false" customHeight="true" outlineLevel="0" collapsed="false">
      <c r="A132" s="128" t="s">
        <v>149</v>
      </c>
      <c r="B132" s="133" t="n">
        <v>57</v>
      </c>
      <c r="C132" s="133" t="n">
        <v>57</v>
      </c>
      <c r="D132" s="133" t="n">
        <v>77.2</v>
      </c>
      <c r="E132" s="133" t="n">
        <v>77.2</v>
      </c>
      <c r="F132" s="133" t="n">
        <v>1.7</v>
      </c>
      <c r="G132" s="133" t="n">
        <v>9382</v>
      </c>
      <c r="H132" s="133" t="n">
        <v>9382</v>
      </c>
      <c r="J132" s="118"/>
      <c r="K132" s="118"/>
      <c r="L132" s="118"/>
      <c r="M132" s="118"/>
      <c r="N132" s="118"/>
    </row>
    <row r="133" customFormat="false" ht="15.75" hidden="false" customHeight="true" outlineLevel="0" collapsed="false">
      <c r="J133" s="118"/>
      <c r="K133" s="118"/>
      <c r="L133" s="118"/>
      <c r="M133" s="118"/>
      <c r="N133" s="118"/>
    </row>
    <row r="134" customFormat="false" ht="15.75" hidden="false" customHeight="true" outlineLevel="0" collapsed="false">
      <c r="J134" s="118"/>
      <c r="K134" s="118"/>
      <c r="L134" s="118"/>
      <c r="M134" s="118"/>
      <c r="N134" s="118"/>
    </row>
    <row r="135" customFormat="false" ht="15.75" hidden="false" customHeight="true" outlineLevel="0" collapsed="false">
      <c r="J135" s="118"/>
      <c r="K135" s="118"/>
      <c r="L135" s="118"/>
      <c r="M135" s="118"/>
      <c r="N135" s="118"/>
    </row>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mergeCells count="173">
    <mergeCell ref="A1:H1"/>
    <mergeCell ref="A3:A5"/>
    <mergeCell ref="C3:C5"/>
    <mergeCell ref="D3:D5"/>
    <mergeCell ref="E3:E5"/>
    <mergeCell ref="F3:F5"/>
    <mergeCell ref="G3:G5"/>
    <mergeCell ref="H3:H5"/>
    <mergeCell ref="A6:A8"/>
    <mergeCell ref="C6:C8"/>
    <mergeCell ref="D6:D8"/>
    <mergeCell ref="E6:E8"/>
    <mergeCell ref="F6:F8"/>
    <mergeCell ref="G6:G8"/>
    <mergeCell ref="H6:H8"/>
    <mergeCell ref="A9:A11"/>
    <mergeCell ref="C9:C11"/>
    <mergeCell ref="D9:D11"/>
    <mergeCell ref="E9:E11"/>
    <mergeCell ref="F9:F11"/>
    <mergeCell ref="G9:G11"/>
    <mergeCell ref="H9:H11"/>
    <mergeCell ref="A12:A14"/>
    <mergeCell ref="C12:C14"/>
    <mergeCell ref="D12:D14"/>
    <mergeCell ref="E12:E14"/>
    <mergeCell ref="F12:F14"/>
    <mergeCell ref="G12:G14"/>
    <mergeCell ref="H12:H14"/>
    <mergeCell ref="A15:A17"/>
    <mergeCell ref="C15:C17"/>
    <mergeCell ref="D15:D17"/>
    <mergeCell ref="E15:E17"/>
    <mergeCell ref="F15:F17"/>
    <mergeCell ref="G15:G17"/>
    <mergeCell ref="H15:H17"/>
    <mergeCell ref="A18:A20"/>
    <mergeCell ref="C18:C20"/>
    <mergeCell ref="D18:D20"/>
    <mergeCell ref="E18:E20"/>
    <mergeCell ref="F18:F20"/>
    <mergeCell ref="G18:G20"/>
    <mergeCell ref="H18:H20"/>
    <mergeCell ref="A21:A23"/>
    <mergeCell ref="C21:C23"/>
    <mergeCell ref="D21:D23"/>
    <mergeCell ref="E21:E23"/>
    <mergeCell ref="F21:F23"/>
    <mergeCell ref="G21:G23"/>
    <mergeCell ref="H21:H23"/>
    <mergeCell ref="A24:A26"/>
    <mergeCell ref="C24:C26"/>
    <mergeCell ref="D24:D26"/>
    <mergeCell ref="E24:E26"/>
    <mergeCell ref="F24:F26"/>
    <mergeCell ref="G24:G26"/>
    <mergeCell ref="H24:H26"/>
    <mergeCell ref="A27:A29"/>
    <mergeCell ref="C27:C29"/>
    <mergeCell ref="D27:D29"/>
    <mergeCell ref="E27:E29"/>
    <mergeCell ref="F27:F29"/>
    <mergeCell ref="G27:G29"/>
    <mergeCell ref="H27:H29"/>
    <mergeCell ref="A30:A32"/>
    <mergeCell ref="C30:C32"/>
    <mergeCell ref="D30:D32"/>
    <mergeCell ref="E30:E32"/>
    <mergeCell ref="F30:F32"/>
    <mergeCell ref="G30:G32"/>
    <mergeCell ref="H30:H32"/>
    <mergeCell ref="A35:H36"/>
    <mergeCell ref="A38:A43"/>
    <mergeCell ref="B39:B43"/>
    <mergeCell ref="A44:A46"/>
    <mergeCell ref="C44:C46"/>
    <mergeCell ref="D44:D46"/>
    <mergeCell ref="E44:E46"/>
    <mergeCell ref="F44:F46"/>
    <mergeCell ref="G44:G46"/>
    <mergeCell ref="H44:H46"/>
    <mergeCell ref="A47:A49"/>
    <mergeCell ref="C47:C49"/>
    <mergeCell ref="D47:D49"/>
    <mergeCell ref="E47:E49"/>
    <mergeCell ref="F47:F49"/>
    <mergeCell ref="G47:G49"/>
    <mergeCell ref="H47:H49"/>
    <mergeCell ref="A50:A52"/>
    <mergeCell ref="C50:C52"/>
    <mergeCell ref="D50:D52"/>
    <mergeCell ref="E50:E52"/>
    <mergeCell ref="F50:F52"/>
    <mergeCell ref="G50:G52"/>
    <mergeCell ref="H50:H52"/>
    <mergeCell ref="A53:A55"/>
    <mergeCell ref="C53:C55"/>
    <mergeCell ref="D53:D55"/>
    <mergeCell ref="E53:E55"/>
    <mergeCell ref="F53:F55"/>
    <mergeCell ref="G53:G55"/>
    <mergeCell ref="H53:H55"/>
    <mergeCell ref="A58:H59"/>
    <mergeCell ref="A61:A66"/>
    <mergeCell ref="C61:C66"/>
    <mergeCell ref="D61:D66"/>
    <mergeCell ref="E61:E66"/>
    <mergeCell ref="F61:F66"/>
    <mergeCell ref="G61:G66"/>
    <mergeCell ref="H61:H66"/>
    <mergeCell ref="A67:A72"/>
    <mergeCell ref="C67:C72"/>
    <mergeCell ref="D67:D72"/>
    <mergeCell ref="E67:E72"/>
    <mergeCell ref="F67:F72"/>
    <mergeCell ref="G67:G72"/>
    <mergeCell ref="H67:H72"/>
    <mergeCell ref="A75:F76"/>
    <mergeCell ref="G75:H76"/>
    <mergeCell ref="A78:A82"/>
    <mergeCell ref="C78:C82"/>
    <mergeCell ref="D78:D82"/>
    <mergeCell ref="E78:E82"/>
    <mergeCell ref="F78:F82"/>
    <mergeCell ref="G78:G82"/>
    <mergeCell ref="H78:H82"/>
    <mergeCell ref="A83:A87"/>
    <mergeCell ref="C83:C87"/>
    <mergeCell ref="D83:D87"/>
    <mergeCell ref="E83:E87"/>
    <mergeCell ref="F83:F87"/>
    <mergeCell ref="G83:G87"/>
    <mergeCell ref="H83:H87"/>
    <mergeCell ref="A88:A91"/>
    <mergeCell ref="C88:C91"/>
    <mergeCell ref="D88:D91"/>
    <mergeCell ref="E88:E91"/>
    <mergeCell ref="F88:F91"/>
    <mergeCell ref="G88:G91"/>
    <mergeCell ref="H88:H91"/>
    <mergeCell ref="A94:F95"/>
    <mergeCell ref="G94:H95"/>
    <mergeCell ref="A97:A101"/>
    <mergeCell ref="C97:C101"/>
    <mergeCell ref="D97:D101"/>
    <mergeCell ref="E97:E101"/>
    <mergeCell ref="F97:F101"/>
    <mergeCell ref="G97:G101"/>
    <mergeCell ref="H97:H101"/>
    <mergeCell ref="A102:A106"/>
    <mergeCell ref="C102:C106"/>
    <mergeCell ref="D102:D106"/>
    <mergeCell ref="E102:E106"/>
    <mergeCell ref="F102:F106"/>
    <mergeCell ref="G102:G106"/>
    <mergeCell ref="H102:H106"/>
    <mergeCell ref="A107:A109"/>
    <mergeCell ref="C107:C109"/>
    <mergeCell ref="D107:D109"/>
    <mergeCell ref="E107:E109"/>
    <mergeCell ref="F107:F109"/>
    <mergeCell ref="G107:G109"/>
    <mergeCell ref="H107:H109"/>
    <mergeCell ref="A112:F113"/>
    <mergeCell ref="G112:H113"/>
    <mergeCell ref="J112:N135"/>
    <mergeCell ref="A115:A122"/>
    <mergeCell ref="C115:C122"/>
    <mergeCell ref="D115:D122"/>
    <mergeCell ref="E115:E122"/>
    <mergeCell ref="F115:F122"/>
    <mergeCell ref="G115:G122"/>
    <mergeCell ref="H115:H12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T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8.43"/>
    <col collapsed="false" customWidth="true" hidden="false" outlineLevel="0" max="2" min="2" style="0" width="28.86"/>
    <col collapsed="false" customWidth="true" hidden="false" outlineLevel="0" max="3" min="3" style="0" width="23.71"/>
    <col collapsed="false" customWidth="true" hidden="false" outlineLevel="0" max="4" min="4" style="0" width="22.29"/>
    <col collapsed="false" customWidth="true" hidden="false" outlineLevel="0" max="5" min="5" style="0" width="27.13"/>
    <col collapsed="false" customWidth="true" hidden="false" outlineLevel="0" max="6" min="6" style="0" width="26.29"/>
    <col collapsed="false" customWidth="true" hidden="false" outlineLevel="0" max="7" min="7" style="0" width="37.43"/>
    <col collapsed="false" customWidth="true" hidden="false" outlineLevel="0" max="8" min="8" style="0" width="41.71"/>
    <col collapsed="false" customWidth="true" hidden="false" outlineLevel="0" max="1025" min="9" style="0" width="14.43"/>
  </cols>
  <sheetData>
    <row r="1" customFormat="false" ht="15" hidden="false" customHeight="false" outlineLevel="0" collapsed="false">
      <c r="A1" s="136"/>
      <c r="B1" s="136"/>
      <c r="C1" s="136"/>
      <c r="D1" s="136"/>
      <c r="E1" s="137"/>
      <c r="F1" s="137"/>
      <c r="G1" s="137"/>
      <c r="H1" s="137"/>
    </row>
    <row r="2" customFormat="false" ht="15" hidden="false" customHeight="false" outlineLevel="0" collapsed="false">
      <c r="A2" s="138" t="s">
        <v>150</v>
      </c>
      <c r="B2" s="138"/>
      <c r="C2" s="138"/>
      <c r="D2" s="138"/>
      <c r="E2" s="138"/>
      <c r="F2" s="138"/>
      <c r="G2" s="138"/>
      <c r="H2" s="138"/>
      <c r="J2" s="127" t="s">
        <v>151</v>
      </c>
    </row>
    <row r="3" customFormat="false" ht="15" hidden="false" customHeight="false" outlineLevel="0" collapsed="false">
      <c r="A3" s="138"/>
      <c r="B3" s="138"/>
      <c r="C3" s="138"/>
      <c r="D3" s="138"/>
      <c r="E3" s="138"/>
      <c r="F3" s="138"/>
      <c r="G3" s="138"/>
      <c r="H3" s="138"/>
      <c r="J3" s="56" t="s">
        <v>152</v>
      </c>
      <c r="K3" s="127" t="s">
        <v>153</v>
      </c>
    </row>
    <row r="4" customFormat="false" ht="15" hidden="false" customHeight="false" outlineLevel="0" collapsed="false">
      <c r="A4" s="2" t="s">
        <v>1</v>
      </c>
      <c r="B4" s="48" t="s">
        <v>2</v>
      </c>
      <c r="C4" s="49" t="s">
        <v>3</v>
      </c>
      <c r="D4" s="50" t="s">
        <v>4</v>
      </c>
      <c r="E4" s="51" t="s">
        <v>5</v>
      </c>
      <c r="F4" s="52" t="s">
        <v>6</v>
      </c>
      <c r="G4" s="53" t="s">
        <v>7</v>
      </c>
      <c r="H4" s="54" t="s">
        <v>59</v>
      </c>
      <c r="J4" s="127" t="s">
        <v>154</v>
      </c>
      <c r="N4" s="127"/>
    </row>
    <row r="5" customFormat="false" ht="15" hidden="false" customHeight="false" outlineLevel="0" collapsed="false">
      <c r="A5" s="139" t="s">
        <v>155</v>
      </c>
      <c r="B5" s="56" t="s">
        <v>152</v>
      </c>
      <c r="C5" s="57" t="n">
        <v>12</v>
      </c>
      <c r="D5" s="58" t="n">
        <v>0.6458</v>
      </c>
      <c r="E5" s="58" t="n">
        <v>1</v>
      </c>
      <c r="F5" s="57" t="n">
        <v>0.32</v>
      </c>
      <c r="G5" s="57" t="n">
        <v>248</v>
      </c>
      <c r="H5" s="139" t="n">
        <v>384</v>
      </c>
    </row>
    <row r="6" customFormat="false" ht="15" hidden="false" customHeight="false" outlineLevel="0" collapsed="false">
      <c r="A6" s="139"/>
      <c r="B6" s="140" t="s">
        <v>156</v>
      </c>
      <c r="C6" s="57"/>
      <c r="D6" s="57"/>
      <c r="E6" s="57"/>
      <c r="F6" s="57"/>
      <c r="G6" s="57"/>
      <c r="H6" s="139"/>
    </row>
    <row r="7" customFormat="false" ht="15" hidden="false" customHeight="false" outlineLevel="0" collapsed="false">
      <c r="A7" s="139"/>
      <c r="B7" s="141" t="s">
        <v>157</v>
      </c>
      <c r="C7" s="57"/>
      <c r="D7" s="57"/>
      <c r="E7" s="57"/>
      <c r="F7" s="57"/>
      <c r="G7" s="57"/>
      <c r="H7" s="139"/>
      <c r="J7" s="127" t="s">
        <v>158</v>
      </c>
    </row>
    <row r="8" customFormat="false" ht="15" hidden="false" customHeight="false" outlineLevel="0" collapsed="false">
      <c r="A8" s="66" t="s">
        <v>159</v>
      </c>
      <c r="B8" s="56" t="s">
        <v>160</v>
      </c>
      <c r="C8" s="57" t="n">
        <v>13</v>
      </c>
      <c r="D8" s="58" t="n">
        <v>0.8333</v>
      </c>
      <c r="E8" s="58" t="n">
        <v>1</v>
      </c>
      <c r="F8" s="57" t="n">
        <v>0.5</v>
      </c>
      <c r="G8" s="57" t="n">
        <v>320</v>
      </c>
      <c r="H8" s="57" t="n">
        <v>384</v>
      </c>
    </row>
    <row r="9" customFormat="false" ht="15" hidden="false" customHeight="false" outlineLevel="0" collapsed="false">
      <c r="A9" s="66"/>
      <c r="B9" s="60" t="s">
        <v>161</v>
      </c>
      <c r="C9" s="57"/>
      <c r="D9" s="57"/>
      <c r="E9" s="57"/>
      <c r="F9" s="57"/>
      <c r="G9" s="57"/>
      <c r="H9" s="57"/>
    </row>
    <row r="10" customFormat="false" ht="15" hidden="false" customHeight="true" outlineLevel="0" collapsed="false">
      <c r="A10" s="66"/>
      <c r="B10" s="67" t="s">
        <v>162</v>
      </c>
      <c r="C10" s="57"/>
      <c r="D10" s="57"/>
      <c r="E10" s="57"/>
      <c r="F10" s="57"/>
      <c r="G10" s="57"/>
      <c r="H10" s="57"/>
      <c r="N10" s="118" t="s">
        <v>163</v>
      </c>
      <c r="O10" s="118"/>
      <c r="P10" s="118"/>
      <c r="Q10" s="118"/>
      <c r="R10" s="118"/>
      <c r="S10" s="118"/>
      <c r="T10" s="118"/>
    </row>
    <row r="11" customFormat="false" ht="15" hidden="false" customHeight="false" outlineLevel="0" collapsed="false">
      <c r="A11" s="142" t="s">
        <v>164</v>
      </c>
      <c r="B11" s="143" t="s">
        <v>165</v>
      </c>
      <c r="C11" s="57" t="n">
        <v>2</v>
      </c>
      <c r="D11" s="58" t="n">
        <v>0.0312</v>
      </c>
      <c r="E11" s="58" t="n">
        <v>1</v>
      </c>
      <c r="F11" s="57" t="n">
        <v>0.3</v>
      </c>
      <c r="G11" s="57" t="n">
        <v>2</v>
      </c>
      <c r="H11" s="57" t="n">
        <v>64</v>
      </c>
      <c r="N11" s="118"/>
      <c r="O11" s="118"/>
      <c r="P11" s="118"/>
      <c r="Q11" s="118"/>
      <c r="R11" s="118"/>
      <c r="S11" s="118"/>
      <c r="T11" s="118"/>
    </row>
    <row r="12" customFormat="false" ht="15" hidden="false" customHeight="false" outlineLevel="0" collapsed="false">
      <c r="A12" s="142"/>
      <c r="B12" s="67" t="s">
        <v>166</v>
      </c>
      <c r="C12" s="57"/>
      <c r="D12" s="57"/>
      <c r="E12" s="57"/>
      <c r="F12" s="57"/>
      <c r="G12" s="57"/>
      <c r="H12" s="57"/>
      <c r="N12" s="118"/>
      <c r="O12" s="118"/>
      <c r="P12" s="118"/>
      <c r="Q12" s="118"/>
      <c r="R12" s="118"/>
      <c r="S12" s="118"/>
      <c r="T12" s="118"/>
    </row>
    <row r="13" customFormat="false" ht="15" hidden="false" customHeight="false" outlineLevel="0" collapsed="false">
      <c r="A13" s="144" t="s">
        <v>167</v>
      </c>
      <c r="B13" s="145"/>
      <c r="C13" s="49" t="n">
        <f aca="false">C5+C8+C11</f>
        <v>27</v>
      </c>
      <c r="D13" s="49" t="n">
        <f aca="false">(((D5+D8+D11)/3)*100)</f>
        <v>50.34333333</v>
      </c>
      <c r="E13" s="49" t="n">
        <f aca="false">(E5+E8+E11)/3</f>
        <v>1</v>
      </c>
      <c r="F13" s="49" t="n">
        <f aca="false">(F5+F8+F11)/3</f>
        <v>0.373333333333333</v>
      </c>
      <c r="G13" s="49" t="n">
        <f aca="false">(G5+G8+G11)/3</f>
        <v>190</v>
      </c>
      <c r="H13" s="49" t="n">
        <f aca="false">(H5+H8+H11)/3</f>
        <v>277.333333333333</v>
      </c>
      <c r="N13" s="118"/>
      <c r="O13" s="118"/>
      <c r="P13" s="118"/>
      <c r="Q13" s="118"/>
      <c r="R13" s="118"/>
      <c r="S13" s="118"/>
      <c r="T13" s="118"/>
    </row>
    <row r="14" customFormat="false" ht="15" hidden="false" customHeight="true" outlineLevel="0" collapsed="false">
      <c r="N14" s="118"/>
      <c r="O14" s="118"/>
      <c r="P14" s="118"/>
      <c r="Q14" s="118"/>
      <c r="R14" s="118"/>
      <c r="S14" s="118"/>
      <c r="T14" s="118"/>
    </row>
    <row r="15" customFormat="false" ht="15" hidden="false" customHeight="false" outlineLevel="0" collapsed="false">
      <c r="A15" s="146" t="s">
        <v>150</v>
      </c>
      <c r="B15" s="146"/>
      <c r="C15" s="146"/>
      <c r="D15" s="146"/>
      <c r="E15" s="146"/>
      <c r="F15" s="146"/>
      <c r="G15" s="146"/>
      <c r="H15" s="146"/>
      <c r="N15" s="118"/>
      <c r="O15" s="118"/>
      <c r="P15" s="118"/>
      <c r="Q15" s="118"/>
      <c r="R15" s="118"/>
      <c r="S15" s="118"/>
      <c r="T15" s="118"/>
    </row>
    <row r="16" customFormat="false" ht="15" hidden="false" customHeight="false" outlineLevel="0" collapsed="false">
      <c r="A16" s="146"/>
      <c r="B16" s="146"/>
      <c r="C16" s="146"/>
      <c r="D16" s="146"/>
      <c r="E16" s="146"/>
      <c r="F16" s="146"/>
      <c r="G16" s="146"/>
      <c r="H16" s="146"/>
      <c r="N16" s="118"/>
      <c r="O16" s="118"/>
      <c r="P16" s="118"/>
      <c r="Q16" s="118"/>
      <c r="R16" s="118"/>
      <c r="S16" s="118"/>
      <c r="T16" s="118"/>
    </row>
    <row r="17" customFormat="false" ht="15" hidden="false" customHeight="false" outlineLevel="0" collapsed="false">
      <c r="A17" s="2" t="s">
        <v>1</v>
      </c>
      <c r="B17" s="48" t="s">
        <v>2</v>
      </c>
      <c r="C17" s="49" t="s">
        <v>3</v>
      </c>
      <c r="D17" s="50" t="s">
        <v>4</v>
      </c>
      <c r="E17" s="51" t="s">
        <v>5</v>
      </c>
      <c r="F17" s="52" t="s">
        <v>6</v>
      </c>
      <c r="G17" s="53" t="s">
        <v>7</v>
      </c>
      <c r="H17" s="54" t="s">
        <v>59</v>
      </c>
      <c r="N17" s="118"/>
      <c r="O17" s="118"/>
      <c r="P17" s="118"/>
      <c r="Q17" s="118"/>
      <c r="R17" s="118"/>
      <c r="S17" s="118"/>
      <c r="T17" s="118"/>
    </row>
    <row r="18" customFormat="false" ht="15" hidden="false" customHeight="false" outlineLevel="0" collapsed="false">
      <c r="A18" s="139" t="s">
        <v>168</v>
      </c>
      <c r="B18" s="147" t="s">
        <v>169</v>
      </c>
      <c r="C18" s="57" t="n">
        <v>26</v>
      </c>
      <c r="D18" s="58" t="n">
        <v>0.8984</v>
      </c>
      <c r="E18" s="58" t="n">
        <v>1</v>
      </c>
      <c r="F18" s="57" t="n">
        <v>0.5</v>
      </c>
      <c r="G18" s="57" t="n">
        <v>345</v>
      </c>
      <c r="H18" s="139" t="n">
        <v>384</v>
      </c>
      <c r="N18" s="118"/>
      <c r="O18" s="118"/>
      <c r="P18" s="118"/>
      <c r="Q18" s="118"/>
      <c r="R18" s="118"/>
      <c r="S18" s="118"/>
      <c r="T18" s="118"/>
    </row>
    <row r="19" customFormat="false" ht="15" hidden="false" customHeight="false" outlineLevel="0" collapsed="false">
      <c r="A19" s="139"/>
      <c r="B19" s="148" t="s">
        <v>170</v>
      </c>
      <c r="C19" s="57"/>
      <c r="D19" s="57"/>
      <c r="E19" s="57"/>
      <c r="F19" s="57"/>
      <c r="G19" s="57"/>
      <c r="H19" s="139"/>
      <c r="N19" s="118"/>
      <c r="O19" s="118"/>
      <c r="P19" s="118"/>
      <c r="Q19" s="118"/>
      <c r="R19" s="118"/>
      <c r="S19" s="118"/>
      <c r="T19" s="118"/>
    </row>
    <row r="20" customFormat="false" ht="15" hidden="false" customHeight="false" outlineLevel="0" collapsed="false">
      <c r="A20" s="139"/>
      <c r="B20" s="149" t="s">
        <v>171</v>
      </c>
      <c r="C20" s="57"/>
      <c r="D20" s="57"/>
      <c r="E20" s="57"/>
      <c r="F20" s="57"/>
      <c r="G20" s="57"/>
      <c r="H20" s="139"/>
      <c r="N20" s="118"/>
      <c r="O20" s="118"/>
      <c r="P20" s="118"/>
      <c r="Q20" s="118"/>
      <c r="R20" s="118"/>
      <c r="S20" s="118"/>
      <c r="T20" s="118"/>
    </row>
    <row r="21" customFormat="false" ht="15" hidden="false" customHeight="false" outlineLevel="0" collapsed="false">
      <c r="A21" s="66" t="s">
        <v>172</v>
      </c>
      <c r="B21" s="147" t="s">
        <v>173</v>
      </c>
      <c r="C21" s="57" t="n">
        <v>6</v>
      </c>
      <c r="D21" s="58" t="n">
        <v>0.3724</v>
      </c>
      <c r="E21" s="58" t="n">
        <v>1</v>
      </c>
      <c r="F21" s="57" t="n">
        <v>0.4</v>
      </c>
      <c r="G21" s="57" t="n">
        <v>143</v>
      </c>
      <c r="H21" s="57" t="n">
        <v>384</v>
      </c>
      <c r="N21" s="118"/>
      <c r="O21" s="118"/>
      <c r="P21" s="118"/>
      <c r="Q21" s="118"/>
      <c r="R21" s="118"/>
      <c r="S21" s="118"/>
      <c r="T21" s="118"/>
    </row>
    <row r="22" customFormat="false" ht="15" hidden="false" customHeight="false" outlineLevel="0" collapsed="false">
      <c r="A22" s="66"/>
      <c r="B22" s="60" t="s">
        <v>174</v>
      </c>
      <c r="C22" s="57"/>
      <c r="D22" s="57"/>
      <c r="E22" s="57"/>
      <c r="F22" s="57"/>
      <c r="G22" s="57"/>
      <c r="H22" s="57"/>
      <c r="N22" s="118"/>
      <c r="O22" s="118"/>
      <c r="P22" s="118"/>
      <c r="Q22" s="118"/>
      <c r="R22" s="118"/>
      <c r="S22" s="118"/>
      <c r="T22" s="118"/>
    </row>
    <row r="23" customFormat="false" ht="15" hidden="false" customHeight="false" outlineLevel="0" collapsed="false">
      <c r="A23" s="66"/>
      <c r="B23" s="67" t="s">
        <v>175</v>
      </c>
      <c r="C23" s="57"/>
      <c r="D23" s="57"/>
      <c r="E23" s="57"/>
      <c r="F23" s="57"/>
      <c r="G23" s="57"/>
      <c r="H23" s="57"/>
      <c r="N23" s="118"/>
      <c r="O23" s="118"/>
      <c r="P23" s="118"/>
      <c r="Q23" s="118"/>
      <c r="R23" s="118"/>
      <c r="S23" s="118"/>
      <c r="T23" s="118"/>
    </row>
    <row r="24" customFormat="false" ht="15" hidden="false" customHeight="false" outlineLevel="0" collapsed="false">
      <c r="A24" s="142" t="s">
        <v>176</v>
      </c>
      <c r="B24" s="150" t="s">
        <v>177</v>
      </c>
      <c r="C24" s="57" t="n">
        <v>16</v>
      </c>
      <c r="D24" s="58" t="n">
        <v>0.5</v>
      </c>
      <c r="E24" s="58" t="n">
        <v>1</v>
      </c>
      <c r="F24" s="57" t="n">
        <v>0.22</v>
      </c>
      <c r="G24" s="57" t="n">
        <v>64</v>
      </c>
      <c r="H24" s="57" t="n">
        <v>64</v>
      </c>
      <c r="N24" s="118"/>
      <c r="O24" s="118"/>
      <c r="P24" s="118"/>
      <c r="Q24" s="118"/>
      <c r="R24" s="118"/>
      <c r="S24" s="118"/>
      <c r="T24" s="118"/>
    </row>
    <row r="25" customFormat="false" ht="15" hidden="false" customHeight="false" outlineLevel="0" collapsed="false">
      <c r="A25" s="142"/>
      <c r="B25" s="67" t="s">
        <v>178</v>
      </c>
      <c r="C25" s="57"/>
      <c r="D25" s="57"/>
      <c r="E25" s="57"/>
      <c r="F25" s="57"/>
      <c r="G25" s="57"/>
      <c r="H25" s="57"/>
      <c r="N25" s="118"/>
      <c r="O25" s="118"/>
      <c r="P25" s="118"/>
      <c r="Q25" s="118"/>
      <c r="R25" s="118"/>
      <c r="S25" s="118"/>
      <c r="T25" s="118"/>
    </row>
    <row r="26" customFormat="false" ht="15" hidden="false" customHeight="false" outlineLevel="0" collapsed="false">
      <c r="A26" s="144" t="s">
        <v>57</v>
      </c>
      <c r="B26" s="145"/>
      <c r="C26" s="61" t="n">
        <f aca="false">C18+C21+C24</f>
        <v>48</v>
      </c>
      <c r="D26" s="49" t="n">
        <f aca="false">(((D18+D21+D24)/3)*100)</f>
        <v>59.02666667</v>
      </c>
      <c r="E26" s="49" t="n">
        <f aca="false">(E18+E21+E24)/3</f>
        <v>1</v>
      </c>
      <c r="F26" s="49" t="n">
        <f aca="false">(F18+F21+F24)/3</f>
        <v>0.373333333333333</v>
      </c>
      <c r="G26" s="151" t="n">
        <f aca="false">(G18+G21+G24)/3</f>
        <v>184</v>
      </c>
      <c r="H26" s="152" t="n">
        <f aca="false">(H18+H21+H24)/3</f>
        <v>277.333333333333</v>
      </c>
      <c r="N26" s="118"/>
      <c r="O26" s="118"/>
      <c r="P26" s="118"/>
      <c r="Q26" s="118"/>
      <c r="R26" s="118"/>
      <c r="S26" s="118"/>
      <c r="T26" s="118"/>
    </row>
    <row r="27" customFormat="false" ht="15" hidden="false" customHeight="false" outlineLevel="0" collapsed="false">
      <c r="E27" s="153"/>
      <c r="N27" s="118"/>
      <c r="O27" s="118"/>
      <c r="P27" s="118"/>
      <c r="Q27" s="118"/>
      <c r="R27" s="118"/>
      <c r="S27" s="118"/>
      <c r="T27" s="118"/>
    </row>
    <row r="28" customFormat="false" ht="15" hidden="false" customHeight="false" outlineLevel="0" collapsed="false">
      <c r="A28" s="154"/>
      <c r="B28" s="154"/>
      <c r="C28" s="154"/>
      <c r="D28" s="154"/>
      <c r="E28" s="154"/>
      <c r="F28" s="154"/>
      <c r="G28" s="154"/>
      <c r="H28" s="154"/>
      <c r="N28" s="118"/>
      <c r="O28" s="118"/>
      <c r="P28" s="118"/>
      <c r="Q28" s="118"/>
      <c r="R28" s="118"/>
      <c r="S28" s="118"/>
      <c r="T28" s="118"/>
    </row>
    <row r="29" customFormat="false" ht="15" hidden="false" customHeight="true" outlineLevel="0" collapsed="false">
      <c r="A29" s="154"/>
      <c r="B29" s="154"/>
      <c r="C29" s="154"/>
      <c r="D29" s="154"/>
      <c r="E29" s="154"/>
      <c r="F29" s="154"/>
      <c r="G29" s="154"/>
      <c r="H29" s="154"/>
      <c r="N29" s="118"/>
      <c r="O29" s="118"/>
      <c r="P29" s="118"/>
      <c r="Q29" s="118"/>
      <c r="R29" s="118"/>
      <c r="S29" s="118"/>
      <c r="T29" s="118"/>
    </row>
    <row r="30" customFormat="false" ht="15" hidden="false" customHeight="false" outlineLevel="0" collapsed="false">
      <c r="A30" s="155" t="s">
        <v>179</v>
      </c>
      <c r="B30" s="155"/>
      <c r="C30" s="155"/>
      <c r="D30" s="155"/>
      <c r="E30" s="155"/>
      <c r="F30" s="155"/>
      <c r="G30" s="155"/>
      <c r="N30" s="118"/>
      <c r="O30" s="118"/>
      <c r="P30" s="118"/>
      <c r="Q30" s="118"/>
      <c r="R30" s="118"/>
      <c r="S30" s="118"/>
      <c r="T30" s="118"/>
    </row>
    <row r="31" customFormat="false" ht="15" hidden="false" customHeight="false" outlineLevel="0" collapsed="false">
      <c r="A31" s="156" t="s">
        <v>180</v>
      </c>
      <c r="B31" s="156"/>
      <c r="C31" s="156"/>
      <c r="D31" s="156"/>
      <c r="E31" s="156"/>
      <c r="F31" s="156"/>
      <c r="G31" s="156"/>
      <c r="H31" s="156"/>
      <c r="N31" s="118"/>
      <c r="O31" s="118"/>
      <c r="P31" s="118"/>
      <c r="Q31" s="118"/>
      <c r="R31" s="118"/>
      <c r="S31" s="118"/>
      <c r="T31" s="118"/>
    </row>
    <row r="32" customFormat="false" ht="15" hidden="false" customHeight="false" outlineLevel="0" collapsed="false">
      <c r="A32" s="156"/>
      <c r="B32" s="156"/>
      <c r="C32" s="156"/>
      <c r="D32" s="156"/>
      <c r="E32" s="156"/>
      <c r="F32" s="156"/>
      <c r="G32" s="156"/>
      <c r="H32" s="156"/>
    </row>
    <row r="33" customFormat="false" ht="15" hidden="false" customHeight="false" outlineLevel="0" collapsed="false">
      <c r="A33" s="144" t="s">
        <v>181</v>
      </c>
      <c r="B33" s="157" t="s">
        <v>2</v>
      </c>
      <c r="C33" s="49" t="s">
        <v>3</v>
      </c>
      <c r="D33" s="50" t="s">
        <v>4</v>
      </c>
      <c r="E33" s="51" t="s">
        <v>5</v>
      </c>
      <c r="F33" s="52" t="s">
        <v>6</v>
      </c>
      <c r="G33" s="53" t="s">
        <v>7</v>
      </c>
      <c r="H33" s="54" t="s">
        <v>59</v>
      </c>
    </row>
    <row r="34" customFormat="false" ht="15" hidden="false" customHeight="false" outlineLevel="0" collapsed="false">
      <c r="A34" s="158" t="s">
        <v>182</v>
      </c>
      <c r="B34" s="159" t="s">
        <v>183</v>
      </c>
      <c r="C34" s="57" t="n">
        <v>20</v>
      </c>
      <c r="D34" s="58" t="n">
        <v>0.6771</v>
      </c>
      <c r="E34" s="58" t="n">
        <v>1</v>
      </c>
      <c r="F34" s="57" t="n">
        <v>0.3</v>
      </c>
      <c r="G34" s="57" t="n">
        <v>130</v>
      </c>
      <c r="H34" s="139" t="n">
        <v>192</v>
      </c>
    </row>
    <row r="35" customFormat="false" ht="15" hidden="false" customHeight="false" outlineLevel="0" collapsed="false">
      <c r="A35" s="160" t="s">
        <v>184</v>
      </c>
      <c r="B35" s="161" t="s">
        <v>185</v>
      </c>
      <c r="C35" s="57"/>
      <c r="D35" s="57"/>
      <c r="E35" s="57"/>
      <c r="F35" s="57"/>
      <c r="G35" s="57"/>
      <c r="H35" s="139"/>
    </row>
    <row r="36" customFormat="false" ht="15" hidden="false" customHeight="false" outlineLevel="0" collapsed="false">
      <c r="A36" s="160" t="s">
        <v>186</v>
      </c>
      <c r="B36" s="162" t="s">
        <v>187</v>
      </c>
      <c r="C36" s="57"/>
      <c r="D36" s="57"/>
      <c r="E36" s="57"/>
      <c r="F36" s="57"/>
      <c r="G36" s="57"/>
      <c r="H36" s="139"/>
    </row>
    <row r="37" customFormat="false" ht="15" hidden="false" customHeight="false" outlineLevel="0" collapsed="false">
      <c r="A37" s="60"/>
      <c r="B37" s="159" t="s">
        <v>188</v>
      </c>
      <c r="C37" s="57" t="n">
        <v>16</v>
      </c>
      <c r="D37" s="58" t="n">
        <v>0.6719</v>
      </c>
      <c r="E37" s="58" t="n">
        <v>1</v>
      </c>
      <c r="F37" s="57" t="n">
        <v>0.3</v>
      </c>
      <c r="G37" s="57" t="n">
        <v>129</v>
      </c>
      <c r="H37" s="57" t="n">
        <v>192</v>
      </c>
    </row>
    <row r="38" customFormat="false" ht="15" hidden="false" customHeight="false" outlineLevel="0" collapsed="false">
      <c r="A38" s="60"/>
      <c r="B38" s="161" t="s">
        <v>189</v>
      </c>
      <c r="C38" s="57"/>
      <c r="D38" s="57"/>
      <c r="E38" s="57"/>
      <c r="F38" s="57"/>
      <c r="G38" s="57"/>
      <c r="H38" s="57"/>
    </row>
    <row r="39" customFormat="false" ht="15" hidden="false" customHeight="false" outlineLevel="0" collapsed="false">
      <c r="A39" s="60"/>
      <c r="B39" s="57" t="s">
        <v>187</v>
      </c>
      <c r="C39" s="57"/>
      <c r="D39" s="57"/>
      <c r="E39" s="57"/>
      <c r="F39" s="57"/>
      <c r="G39" s="57"/>
      <c r="H39" s="57"/>
    </row>
    <row r="40" customFormat="false" ht="15" hidden="false" customHeight="false" outlineLevel="0" collapsed="false">
      <c r="A40" s="60"/>
      <c r="B40" s="163" t="s">
        <v>190</v>
      </c>
      <c r="C40" s="57" t="n">
        <v>13</v>
      </c>
      <c r="D40" s="58" t="n">
        <v>0.6667</v>
      </c>
      <c r="E40" s="58" t="n">
        <v>1</v>
      </c>
      <c r="F40" s="57" t="n">
        <v>0.3</v>
      </c>
      <c r="G40" s="57" t="n">
        <v>128</v>
      </c>
      <c r="H40" s="57" t="n">
        <v>192</v>
      </c>
    </row>
    <row r="41" customFormat="false" ht="15" hidden="false" customHeight="false" outlineLevel="0" collapsed="false">
      <c r="A41" s="60"/>
      <c r="B41" s="161" t="s">
        <v>191</v>
      </c>
      <c r="C41" s="57"/>
      <c r="D41" s="57"/>
      <c r="E41" s="57"/>
      <c r="F41" s="57"/>
      <c r="G41" s="57"/>
      <c r="H41" s="57"/>
    </row>
    <row r="42" customFormat="false" ht="15" hidden="false" customHeight="false" outlineLevel="0" collapsed="false">
      <c r="A42" s="60"/>
      <c r="B42" s="164" t="s">
        <v>192</v>
      </c>
      <c r="C42" s="57"/>
      <c r="D42" s="57"/>
      <c r="E42" s="57"/>
      <c r="F42" s="57"/>
      <c r="G42" s="57"/>
      <c r="H42" s="57"/>
    </row>
    <row r="43" customFormat="false" ht="15" hidden="false" customHeight="false" outlineLevel="0" collapsed="false">
      <c r="A43" s="165"/>
      <c r="B43" s="166" t="s">
        <v>193</v>
      </c>
      <c r="C43" s="61" t="n">
        <v>18</v>
      </c>
      <c r="D43" s="167" t="n">
        <v>0.6771</v>
      </c>
      <c r="E43" s="167" t="n">
        <v>1</v>
      </c>
      <c r="F43" s="168" t="n">
        <v>0.24</v>
      </c>
      <c r="G43" s="168" t="n">
        <v>130</v>
      </c>
      <c r="H43" s="57" t="n">
        <v>192</v>
      </c>
    </row>
    <row r="44" customFormat="false" ht="15" hidden="false" customHeight="false" outlineLevel="0" collapsed="false">
      <c r="A44" s="165"/>
      <c r="B44" s="169" t="s">
        <v>194</v>
      </c>
      <c r="C44" s="61"/>
      <c r="D44" s="167"/>
      <c r="E44" s="167"/>
      <c r="F44" s="167"/>
      <c r="G44" s="167"/>
      <c r="H44" s="167"/>
    </row>
    <row r="45" customFormat="false" ht="15" hidden="false" customHeight="false" outlineLevel="0" collapsed="false">
      <c r="A45" s="165"/>
      <c r="B45" s="170" t="s">
        <v>192</v>
      </c>
      <c r="C45" s="61"/>
      <c r="D45" s="167"/>
      <c r="E45" s="167"/>
      <c r="F45" s="167"/>
      <c r="G45" s="167"/>
      <c r="H45" s="167"/>
    </row>
    <row r="46" customFormat="false" ht="15" hidden="false" customHeight="false" outlineLevel="0" collapsed="false">
      <c r="A46" s="165" t="s">
        <v>57</v>
      </c>
      <c r="B46" s="171"/>
      <c r="C46" s="61" t="n">
        <f aca="false">C34+C37+C40</f>
        <v>49</v>
      </c>
      <c r="D46" s="49" t="n">
        <f aca="false">(((D34+D37+D40+D43)/4)*100)</f>
        <v>67.32</v>
      </c>
      <c r="E46" s="49" t="n">
        <f aca="false">(E34+E37+E40+E43)/4</f>
        <v>1</v>
      </c>
      <c r="F46" s="49" t="n">
        <f aca="false">(F34+F37+F40+F43)/4</f>
        <v>0.285</v>
      </c>
      <c r="G46" s="49" t="n">
        <f aca="false">(G34+G37+G40+G43)/4</f>
        <v>129.25</v>
      </c>
      <c r="H46" s="152" t="n">
        <f aca="false">(H34+H37+H40+H43)/4</f>
        <v>192</v>
      </c>
    </row>
    <row r="48" customFormat="false" ht="15" hidden="false" customHeight="false" outlineLevel="0" collapsed="false">
      <c r="A48" s="155" t="s">
        <v>195</v>
      </c>
      <c r="B48" s="155"/>
      <c r="C48" s="155"/>
      <c r="D48" s="155"/>
      <c r="E48" s="155"/>
      <c r="F48" s="155"/>
      <c r="G48" s="155"/>
      <c r="H48" s="155"/>
    </row>
    <row r="49" customFormat="false" ht="15" hidden="false" customHeight="false" outlineLevel="0" collapsed="false">
      <c r="A49" s="172" t="s">
        <v>196</v>
      </c>
      <c r="B49" s="172"/>
      <c r="C49" s="172"/>
      <c r="D49" s="172"/>
      <c r="E49" s="172"/>
      <c r="F49" s="172"/>
      <c r="G49" s="172"/>
      <c r="H49" s="172"/>
    </row>
    <row r="50" customFormat="false" ht="15" hidden="false" customHeight="false" outlineLevel="0" collapsed="false">
      <c r="A50" s="172"/>
      <c r="B50" s="172"/>
      <c r="C50" s="172"/>
      <c r="D50" s="172"/>
      <c r="E50" s="172"/>
      <c r="F50" s="172"/>
      <c r="G50" s="172"/>
      <c r="H50" s="172"/>
    </row>
    <row r="51" customFormat="false" ht="15" hidden="false" customHeight="false" outlineLevel="0" collapsed="false">
      <c r="A51" s="173" t="s">
        <v>181</v>
      </c>
      <c r="B51" s="48" t="s">
        <v>2</v>
      </c>
      <c r="C51" s="49" t="s">
        <v>3</v>
      </c>
      <c r="D51" s="50" t="s">
        <v>4</v>
      </c>
      <c r="E51" s="51" t="s">
        <v>5</v>
      </c>
      <c r="F51" s="52" t="s">
        <v>6</v>
      </c>
      <c r="G51" s="53" t="s">
        <v>7</v>
      </c>
      <c r="H51" s="54" t="s">
        <v>59</v>
      </c>
    </row>
    <row r="52" customFormat="false" ht="15" hidden="false" customHeight="false" outlineLevel="0" collapsed="false">
      <c r="A52" s="24"/>
      <c r="B52" s="174" t="s">
        <v>197</v>
      </c>
      <c r="C52" s="57" t="n">
        <v>6</v>
      </c>
      <c r="D52" s="58" t="n">
        <v>0.5</v>
      </c>
      <c r="E52" s="58" t="n">
        <v>1</v>
      </c>
      <c r="F52" s="57" t="n">
        <v>0.3</v>
      </c>
      <c r="G52" s="57" t="n">
        <v>32</v>
      </c>
      <c r="H52" s="139" t="n">
        <v>64</v>
      </c>
    </row>
    <row r="53" customFormat="false" ht="15" hidden="false" customHeight="false" outlineLevel="0" collapsed="false">
      <c r="A53" s="24"/>
      <c r="B53" s="161" t="s">
        <v>198</v>
      </c>
      <c r="C53" s="57"/>
      <c r="D53" s="57"/>
      <c r="E53" s="57"/>
      <c r="F53" s="57"/>
      <c r="G53" s="57"/>
      <c r="H53" s="139"/>
    </row>
    <row r="54" customFormat="false" ht="15" hidden="false" customHeight="false" outlineLevel="0" collapsed="false">
      <c r="A54" s="24"/>
      <c r="B54" s="162" t="s">
        <v>199</v>
      </c>
      <c r="C54" s="57"/>
      <c r="D54" s="57"/>
      <c r="E54" s="57"/>
      <c r="F54" s="57"/>
      <c r="G54" s="57"/>
      <c r="H54" s="139"/>
    </row>
    <row r="55" customFormat="false" ht="15" hidden="false" customHeight="false" outlineLevel="0" collapsed="false">
      <c r="A55" s="60"/>
      <c r="B55" s="175" t="s">
        <v>200</v>
      </c>
      <c r="C55" s="57" t="n">
        <v>18</v>
      </c>
      <c r="D55" s="58" t="n">
        <v>1</v>
      </c>
      <c r="E55" s="58" t="n">
        <v>1</v>
      </c>
      <c r="F55" s="57" t="n">
        <v>0.3</v>
      </c>
      <c r="G55" s="57" t="n">
        <v>64</v>
      </c>
      <c r="H55" s="57" t="n">
        <v>64</v>
      </c>
    </row>
    <row r="56" customFormat="false" ht="15" hidden="false" customHeight="false" outlineLevel="0" collapsed="false">
      <c r="A56" s="60" t="s">
        <v>201</v>
      </c>
      <c r="B56" s="60" t="s">
        <v>202</v>
      </c>
      <c r="C56" s="57"/>
      <c r="D56" s="57"/>
      <c r="E56" s="57"/>
      <c r="F56" s="57"/>
      <c r="G56" s="57"/>
      <c r="H56" s="57"/>
    </row>
    <row r="57" customFormat="false" ht="15" hidden="false" customHeight="false" outlineLevel="0" collapsed="false">
      <c r="A57" s="67" t="s">
        <v>203</v>
      </c>
      <c r="B57" s="67" t="s">
        <v>199</v>
      </c>
      <c r="C57" s="57"/>
      <c r="D57" s="57"/>
      <c r="E57" s="57"/>
      <c r="F57" s="57"/>
      <c r="G57" s="57"/>
      <c r="H57" s="57"/>
    </row>
    <row r="58" customFormat="false" ht="15" hidden="false" customHeight="false" outlineLevel="0" collapsed="false">
      <c r="A58" s="140"/>
      <c r="B58" s="176" t="s">
        <v>204</v>
      </c>
      <c r="C58" s="57" t="n">
        <v>7</v>
      </c>
      <c r="D58" s="58" t="n">
        <v>0.5</v>
      </c>
      <c r="E58" s="58" t="n">
        <v>1</v>
      </c>
      <c r="F58" s="57" t="n">
        <v>0.4</v>
      </c>
      <c r="G58" s="57" t="n">
        <v>32</v>
      </c>
      <c r="H58" s="57" t="n">
        <v>64</v>
      </c>
    </row>
    <row r="59" customFormat="false" ht="15" hidden="false" customHeight="false" outlineLevel="0" collapsed="false">
      <c r="A59" s="60" t="s">
        <v>205</v>
      </c>
      <c r="B59" s="161" t="s">
        <v>206</v>
      </c>
      <c r="C59" s="57"/>
      <c r="D59" s="57"/>
      <c r="E59" s="57"/>
      <c r="F59" s="57"/>
      <c r="G59" s="57"/>
      <c r="H59" s="57"/>
    </row>
    <row r="60" customFormat="false" ht="15" hidden="false" customHeight="false" outlineLevel="0" collapsed="false">
      <c r="A60" s="60" t="s">
        <v>207</v>
      </c>
      <c r="B60" s="164" t="s">
        <v>208</v>
      </c>
      <c r="C60" s="57"/>
      <c r="D60" s="57"/>
      <c r="E60" s="57"/>
      <c r="F60" s="57"/>
      <c r="G60" s="57"/>
      <c r="H60" s="57"/>
    </row>
    <row r="61" customFormat="false" ht="15" hidden="false" customHeight="false" outlineLevel="0" collapsed="false">
      <c r="A61" s="177"/>
      <c r="B61" s="176" t="s">
        <v>209</v>
      </c>
      <c r="C61" s="61" t="n">
        <v>16</v>
      </c>
      <c r="D61" s="167" t="n">
        <v>1</v>
      </c>
      <c r="E61" s="167" t="n">
        <v>1</v>
      </c>
      <c r="F61" s="168" t="n">
        <v>0.24</v>
      </c>
      <c r="G61" s="168" t="n">
        <v>64</v>
      </c>
      <c r="H61" s="178" t="n">
        <v>64</v>
      </c>
    </row>
    <row r="62" customFormat="false" ht="15" hidden="false" customHeight="false" outlineLevel="0" collapsed="false">
      <c r="A62" s="177"/>
      <c r="B62" s="169" t="s">
        <v>210</v>
      </c>
      <c r="C62" s="61"/>
      <c r="D62" s="167"/>
      <c r="E62" s="167"/>
      <c r="F62" s="167"/>
      <c r="G62" s="167"/>
      <c r="H62" s="167"/>
    </row>
    <row r="63" customFormat="false" ht="15" hidden="false" customHeight="false" outlineLevel="0" collapsed="false">
      <c r="A63" s="177"/>
      <c r="B63" s="170" t="s">
        <v>208</v>
      </c>
      <c r="C63" s="61"/>
      <c r="D63" s="167"/>
      <c r="E63" s="167"/>
      <c r="F63" s="167"/>
      <c r="G63" s="167"/>
      <c r="H63" s="167"/>
    </row>
    <row r="64" customFormat="false" ht="15" hidden="false" customHeight="false" outlineLevel="0" collapsed="false">
      <c r="A64" s="179" t="s">
        <v>57</v>
      </c>
      <c r="B64" s="180"/>
      <c r="C64" s="61" t="n">
        <f aca="false">C52+C55+C58+C61</f>
        <v>47</v>
      </c>
      <c r="D64" s="49" t="n">
        <f aca="false">((D52+D55+D58+D61)/4)</f>
        <v>0.75</v>
      </c>
      <c r="E64" s="49" t="n">
        <f aca="false">((E52+E55+E58+E61)/4)</f>
        <v>1</v>
      </c>
      <c r="F64" s="49" t="n">
        <f aca="false">((F52+F55+F58+F61)/4)</f>
        <v>0.31</v>
      </c>
      <c r="G64" s="49" t="n">
        <f aca="false">((G52+G55+G58+G61)/4)</f>
        <v>48</v>
      </c>
      <c r="H64" s="152" t="n">
        <f aca="false">((H52+H55+H58+H61)/4)</f>
        <v>64</v>
      </c>
    </row>
    <row r="66" customFormat="false" ht="15" hidden="false" customHeight="false" outlineLevel="0" collapsed="false">
      <c r="A66" s="181" t="s">
        <v>211</v>
      </c>
    </row>
    <row r="67" customFormat="false" ht="15" hidden="false" customHeight="false" outlineLevel="0" collapsed="false">
      <c r="A67" s="173" t="s">
        <v>181</v>
      </c>
      <c r="B67" s="74" t="s">
        <v>2</v>
      </c>
      <c r="C67" s="182" t="s">
        <v>84</v>
      </c>
      <c r="D67" s="5" t="s">
        <v>4</v>
      </c>
      <c r="E67" s="6" t="s">
        <v>5</v>
      </c>
      <c r="F67" s="7" t="s">
        <v>6</v>
      </c>
      <c r="G67" s="76" t="s">
        <v>7</v>
      </c>
      <c r="H67" s="77" t="s">
        <v>59</v>
      </c>
    </row>
    <row r="68" customFormat="false" ht="15" hidden="false" customHeight="false" outlineLevel="0" collapsed="false">
      <c r="A68" s="183"/>
      <c r="B68" s="79" t="s">
        <v>212</v>
      </c>
      <c r="C68" s="80" t="n">
        <v>33</v>
      </c>
      <c r="D68" s="81" t="n">
        <v>0.7326</v>
      </c>
      <c r="E68" s="81" t="n">
        <v>1</v>
      </c>
      <c r="F68" s="80" t="n">
        <v>0.62</v>
      </c>
      <c r="G68" s="80" t="n">
        <v>2110</v>
      </c>
      <c r="H68" s="80" t="n">
        <v>4990</v>
      </c>
    </row>
    <row r="69" customFormat="false" ht="15" hidden="false" customHeight="false" outlineLevel="0" collapsed="false">
      <c r="A69" s="82" t="s">
        <v>213</v>
      </c>
      <c r="B69" s="184" t="s">
        <v>214</v>
      </c>
      <c r="C69" s="80"/>
      <c r="D69" s="80"/>
      <c r="E69" s="80"/>
      <c r="F69" s="80"/>
      <c r="G69" s="80"/>
      <c r="H69" s="80"/>
    </row>
    <row r="70" customFormat="false" ht="15" hidden="false" customHeight="false" outlineLevel="0" collapsed="false">
      <c r="A70" s="82" t="s">
        <v>215</v>
      </c>
      <c r="B70" s="184" t="s">
        <v>216</v>
      </c>
      <c r="C70" s="80"/>
      <c r="D70" s="80"/>
      <c r="E70" s="80"/>
      <c r="F70" s="80"/>
      <c r="G70" s="80"/>
      <c r="H70" s="80"/>
    </row>
    <row r="71" customFormat="false" ht="15" hidden="false" customHeight="false" outlineLevel="0" collapsed="false">
      <c r="A71" s="82" t="s">
        <v>217</v>
      </c>
      <c r="B71" s="184" t="s">
        <v>218</v>
      </c>
      <c r="C71" s="80"/>
      <c r="D71" s="80"/>
      <c r="E71" s="80"/>
      <c r="F71" s="80"/>
      <c r="G71" s="80"/>
      <c r="H71" s="80"/>
    </row>
    <row r="72" customFormat="false" ht="15" hidden="false" customHeight="false" outlineLevel="0" collapsed="false">
      <c r="A72" s="82"/>
      <c r="B72" s="184" t="s">
        <v>219</v>
      </c>
      <c r="C72" s="80"/>
      <c r="D72" s="80"/>
      <c r="E72" s="80"/>
      <c r="F72" s="80"/>
      <c r="G72" s="80"/>
      <c r="H72" s="80"/>
    </row>
    <row r="73" customFormat="false" ht="15" hidden="false" customHeight="false" outlineLevel="0" collapsed="false">
      <c r="A73" s="86"/>
      <c r="B73" s="185" t="s">
        <v>220</v>
      </c>
      <c r="C73" s="80"/>
      <c r="D73" s="80"/>
      <c r="E73" s="80"/>
      <c r="F73" s="80"/>
      <c r="G73" s="80"/>
      <c r="H73" s="80"/>
    </row>
    <row r="74" customFormat="false" ht="15" hidden="false" customHeight="false" outlineLevel="0" collapsed="false">
      <c r="A74" s="78" t="s">
        <v>221</v>
      </c>
      <c r="B74" s="84" t="s">
        <v>222</v>
      </c>
      <c r="C74" s="178" t="n">
        <v>26</v>
      </c>
      <c r="D74" s="186" t="n">
        <v>0.8984</v>
      </c>
      <c r="E74" s="186" t="n">
        <v>1</v>
      </c>
      <c r="F74" s="178" t="n">
        <v>0.31</v>
      </c>
      <c r="G74" s="178" t="n">
        <v>345</v>
      </c>
      <c r="H74" s="178" t="n">
        <v>384</v>
      </c>
    </row>
    <row r="75" customFormat="false" ht="15" hidden="false" customHeight="false" outlineLevel="0" collapsed="false">
      <c r="A75" s="78"/>
      <c r="B75" s="60" t="s">
        <v>223</v>
      </c>
      <c r="C75" s="178"/>
      <c r="D75" s="178"/>
      <c r="E75" s="178"/>
      <c r="F75" s="178"/>
      <c r="G75" s="178"/>
      <c r="H75" s="178"/>
    </row>
    <row r="76" customFormat="false" ht="15" hidden="false" customHeight="false" outlineLevel="0" collapsed="false">
      <c r="A76" s="78"/>
      <c r="B76" s="60" t="s">
        <v>224</v>
      </c>
      <c r="C76" s="178"/>
      <c r="D76" s="178"/>
      <c r="E76" s="178"/>
      <c r="F76" s="178"/>
      <c r="G76" s="178"/>
      <c r="H76" s="178"/>
    </row>
    <row r="77" customFormat="false" ht="15" hidden="false" customHeight="false" outlineLevel="0" collapsed="false">
      <c r="A77" s="187"/>
      <c r="B77" s="188" t="s">
        <v>225</v>
      </c>
      <c r="C77" s="189" t="n">
        <v>22</v>
      </c>
      <c r="D77" s="190" t="n">
        <v>0.6156</v>
      </c>
      <c r="E77" s="190" t="n">
        <v>1</v>
      </c>
      <c r="F77" s="189" t="n">
        <v>0.3</v>
      </c>
      <c r="G77" s="189" t="n">
        <v>591</v>
      </c>
      <c r="H77" s="189" t="n">
        <v>960</v>
      </c>
    </row>
    <row r="78" customFormat="false" ht="15" hidden="false" customHeight="false" outlineLevel="0" collapsed="false">
      <c r="A78" s="82" t="s">
        <v>226</v>
      </c>
      <c r="B78" s="191" t="s">
        <v>227</v>
      </c>
      <c r="C78" s="189"/>
      <c r="D78" s="189"/>
      <c r="E78" s="189"/>
      <c r="F78" s="189"/>
      <c r="G78" s="189"/>
      <c r="H78" s="189"/>
    </row>
    <row r="79" customFormat="false" ht="15" hidden="false" customHeight="false" outlineLevel="0" collapsed="false">
      <c r="A79" s="192" t="s">
        <v>228</v>
      </c>
      <c r="B79" s="191" t="s">
        <v>229</v>
      </c>
      <c r="C79" s="189"/>
      <c r="D79" s="189"/>
      <c r="E79" s="189"/>
      <c r="F79" s="189"/>
      <c r="G79" s="189"/>
      <c r="H79" s="189"/>
    </row>
    <row r="80" customFormat="false" ht="15" hidden="false" customHeight="false" outlineLevel="0" collapsed="false">
      <c r="A80" s="141"/>
      <c r="B80" s="141" t="s">
        <v>230</v>
      </c>
      <c r="C80" s="189"/>
      <c r="D80" s="189"/>
      <c r="E80" s="189"/>
      <c r="F80" s="189"/>
      <c r="G80" s="189"/>
      <c r="H80" s="189"/>
    </row>
    <row r="81" customFormat="false" ht="15" hidden="false" customHeight="false" outlineLevel="0" collapsed="false">
      <c r="A81" s="87" t="s">
        <v>57</v>
      </c>
      <c r="B81" s="193"/>
      <c r="C81" s="89" t="n">
        <f aca="false">(C68+C74+C77)</f>
        <v>81</v>
      </c>
      <c r="D81" s="89" t="n">
        <f aca="false">(((D68+D74+D77)/3)*100)</f>
        <v>74.88666667</v>
      </c>
      <c r="E81" s="89" t="n">
        <f aca="false">((E68+E74+E77)/3)</f>
        <v>1</v>
      </c>
      <c r="F81" s="89" t="n">
        <f aca="false">(F68+F74+F77)/3</f>
        <v>0.41</v>
      </c>
      <c r="G81" s="89" t="n">
        <f aca="false">(G68+G74+G77)/3</f>
        <v>1015.33333333333</v>
      </c>
      <c r="H81" s="89" t="n">
        <f aca="false">(H68+H74+H77)/3</f>
        <v>2111.33333333333</v>
      </c>
    </row>
    <row r="84" customFormat="false" ht="15" hidden="false" customHeight="false" outlineLevel="0" collapsed="false">
      <c r="A84" s="194" t="s">
        <v>231</v>
      </c>
    </row>
    <row r="85" customFormat="false" ht="15" hidden="false" customHeight="false" outlineLevel="0" collapsed="false">
      <c r="A85" s="173" t="s">
        <v>181</v>
      </c>
      <c r="B85" s="74" t="s">
        <v>2</v>
      </c>
      <c r="C85" s="182" t="s">
        <v>84</v>
      </c>
      <c r="D85" s="5" t="s">
        <v>4</v>
      </c>
      <c r="E85" s="6" t="s">
        <v>5</v>
      </c>
      <c r="F85" s="7" t="s">
        <v>6</v>
      </c>
      <c r="G85" s="76" t="s">
        <v>7</v>
      </c>
      <c r="H85" s="77" t="s">
        <v>59</v>
      </c>
    </row>
    <row r="86" customFormat="false" ht="15" hidden="false" customHeight="false" outlineLevel="0" collapsed="false">
      <c r="A86" s="183"/>
      <c r="B86" s="79" t="s">
        <v>232</v>
      </c>
      <c r="C86" s="80" t="n">
        <v>34</v>
      </c>
      <c r="D86" s="81" t="n">
        <v>0.6865</v>
      </c>
      <c r="E86" s="81" t="n">
        <v>1</v>
      </c>
      <c r="F86" s="80" t="n">
        <v>0.4</v>
      </c>
      <c r="G86" s="80" t="n">
        <v>659</v>
      </c>
      <c r="H86" s="80" t="n">
        <v>960</v>
      </c>
    </row>
    <row r="87" customFormat="false" ht="15" hidden="false" customHeight="false" outlineLevel="0" collapsed="false">
      <c r="A87" s="82" t="s">
        <v>233</v>
      </c>
      <c r="B87" s="184" t="s">
        <v>185</v>
      </c>
      <c r="C87" s="80"/>
      <c r="D87" s="80"/>
      <c r="E87" s="80"/>
      <c r="F87" s="80"/>
      <c r="G87" s="80"/>
      <c r="H87" s="80"/>
    </row>
    <row r="88" customFormat="false" ht="15" hidden="false" customHeight="false" outlineLevel="0" collapsed="false">
      <c r="A88" s="82" t="s">
        <v>234</v>
      </c>
      <c r="B88" s="184" t="s">
        <v>235</v>
      </c>
      <c r="C88" s="80"/>
      <c r="D88" s="80"/>
      <c r="E88" s="80"/>
      <c r="F88" s="80"/>
      <c r="G88" s="80"/>
      <c r="H88" s="80"/>
    </row>
    <row r="89" customFormat="false" ht="15" hidden="false" customHeight="false" outlineLevel="0" collapsed="false">
      <c r="A89" s="82" t="s">
        <v>236</v>
      </c>
      <c r="B89" s="184" t="s">
        <v>237</v>
      </c>
      <c r="C89" s="80"/>
      <c r="D89" s="80"/>
      <c r="E89" s="80"/>
      <c r="F89" s="80"/>
      <c r="G89" s="80"/>
      <c r="H89" s="80"/>
    </row>
    <row r="92" customFormat="false" ht="15" hidden="false" customHeight="false" outlineLevel="0" collapsed="false">
      <c r="C92" s="155" t="s">
        <v>238</v>
      </c>
      <c r="D92" s="155"/>
      <c r="E92" s="155"/>
      <c r="F92" s="155"/>
    </row>
    <row r="94" customFormat="false" ht="15" hidden="false" customHeight="false" outlineLevel="0" collapsed="false">
      <c r="A94" s="128" t="s">
        <v>136</v>
      </c>
      <c r="B94" s="128" t="s">
        <v>137</v>
      </c>
      <c r="C94" s="132" t="s">
        <v>138</v>
      </c>
      <c r="D94" s="130" t="s">
        <v>139</v>
      </c>
      <c r="E94" s="195" t="s">
        <v>140</v>
      </c>
      <c r="F94" s="128" t="s">
        <v>141</v>
      </c>
      <c r="G94" s="132" t="s">
        <v>142</v>
      </c>
      <c r="H94" s="132" t="s">
        <v>143</v>
      </c>
    </row>
    <row r="95" customFormat="false" ht="15" hidden="false" customHeight="false" outlineLevel="0" collapsed="false">
      <c r="A95" s="128" t="s">
        <v>239</v>
      </c>
      <c r="B95" s="133" t="n">
        <v>6</v>
      </c>
      <c r="C95" s="135" t="n">
        <v>18</v>
      </c>
      <c r="D95" s="134" t="n">
        <v>75</v>
      </c>
      <c r="E95" s="135" t="n">
        <v>100</v>
      </c>
      <c r="F95" s="135" t="n">
        <v>0.31</v>
      </c>
      <c r="G95" s="133" t="n">
        <v>48</v>
      </c>
      <c r="H95" s="133" t="n">
        <v>64</v>
      </c>
    </row>
    <row r="96" customFormat="false" ht="15" hidden="false" customHeight="false" outlineLevel="0" collapsed="false">
      <c r="A96" s="128" t="s">
        <v>240</v>
      </c>
      <c r="B96" s="133" t="n">
        <v>27</v>
      </c>
      <c r="C96" s="133" t="n">
        <v>13</v>
      </c>
      <c r="D96" s="133" t="n">
        <v>50.3</v>
      </c>
      <c r="E96" s="133" t="n">
        <v>83.3</v>
      </c>
      <c r="F96" s="133" t="n">
        <v>0.37</v>
      </c>
      <c r="G96" s="133" t="n">
        <v>190</v>
      </c>
      <c r="H96" s="133" t="n">
        <v>320</v>
      </c>
    </row>
    <row r="97" customFormat="false" ht="15" hidden="false" customHeight="false" outlineLevel="0" collapsed="false">
      <c r="A97" s="128" t="s">
        <v>240</v>
      </c>
      <c r="B97" s="133" t="n">
        <v>48</v>
      </c>
      <c r="C97" s="133" t="n">
        <v>26</v>
      </c>
      <c r="D97" s="135" t="n">
        <v>75.7</v>
      </c>
      <c r="E97" s="134" t="n">
        <v>100</v>
      </c>
      <c r="F97" s="134" t="n">
        <v>0.37</v>
      </c>
      <c r="G97" s="133" t="n">
        <v>184</v>
      </c>
      <c r="H97" s="133" t="n">
        <v>345</v>
      </c>
    </row>
    <row r="98" customFormat="false" ht="15" hidden="false" customHeight="false" outlineLevel="0" collapsed="false">
      <c r="A98" s="128" t="s">
        <v>241</v>
      </c>
      <c r="B98" s="133" t="n">
        <v>49</v>
      </c>
      <c r="C98" s="135" t="n">
        <v>20</v>
      </c>
      <c r="D98" s="133" t="n">
        <v>67.3</v>
      </c>
      <c r="E98" s="135" t="n">
        <v>67.7</v>
      </c>
      <c r="F98" s="135" t="n">
        <v>0.29</v>
      </c>
      <c r="G98" s="133" t="n">
        <v>129</v>
      </c>
      <c r="H98" s="135" t="n">
        <v>130</v>
      </c>
    </row>
    <row r="99" customFormat="false" ht="15" hidden="false" customHeight="false" outlineLevel="0" collapsed="false">
      <c r="A99" s="128" t="s">
        <v>242</v>
      </c>
      <c r="B99" s="133" t="n">
        <v>81</v>
      </c>
      <c r="C99" s="133" t="n">
        <v>33</v>
      </c>
      <c r="D99" s="133" t="n">
        <v>74.9</v>
      </c>
      <c r="E99" s="135" t="n">
        <v>89.8</v>
      </c>
      <c r="F99" s="133" t="n">
        <v>0.41</v>
      </c>
      <c r="G99" s="133" t="n">
        <v>1015</v>
      </c>
      <c r="H99" s="134" t="n">
        <v>2110</v>
      </c>
    </row>
    <row r="100" customFormat="false" ht="15" hidden="false" customHeight="false" outlineLevel="0" collapsed="false">
      <c r="A100" s="196" t="s">
        <v>149</v>
      </c>
      <c r="B100" s="133" t="n">
        <v>57</v>
      </c>
      <c r="C100" s="133" t="n">
        <v>57</v>
      </c>
      <c r="D100" s="133" t="n">
        <v>77.2</v>
      </c>
      <c r="E100" s="135" t="n">
        <v>77.2</v>
      </c>
      <c r="F100" s="133" t="n">
        <v>1.7</v>
      </c>
      <c r="G100" s="133" t="n">
        <v>9382</v>
      </c>
      <c r="H100" s="133" t="n">
        <v>9382</v>
      </c>
      <c r="I100" s="197" t="s">
        <v>243</v>
      </c>
    </row>
  </sheetData>
  <mergeCells count="130">
    <mergeCell ref="A1:D1"/>
    <mergeCell ref="A2:H3"/>
    <mergeCell ref="A5:A7"/>
    <mergeCell ref="C5:C7"/>
    <mergeCell ref="D5:D7"/>
    <mergeCell ref="E5:E7"/>
    <mergeCell ref="F5:F7"/>
    <mergeCell ref="G5:G7"/>
    <mergeCell ref="H5:H7"/>
    <mergeCell ref="A8:A10"/>
    <mergeCell ref="C8:C10"/>
    <mergeCell ref="D8:D10"/>
    <mergeCell ref="E8:E10"/>
    <mergeCell ref="F8:F10"/>
    <mergeCell ref="G8:G10"/>
    <mergeCell ref="H8:H10"/>
    <mergeCell ref="N10:T31"/>
    <mergeCell ref="A11:A12"/>
    <mergeCell ref="C11:C12"/>
    <mergeCell ref="D11:D12"/>
    <mergeCell ref="E11:E12"/>
    <mergeCell ref="F11:F12"/>
    <mergeCell ref="G11:G12"/>
    <mergeCell ref="H11:H12"/>
    <mergeCell ref="A15:H16"/>
    <mergeCell ref="A18:A20"/>
    <mergeCell ref="C18:C20"/>
    <mergeCell ref="D18:D20"/>
    <mergeCell ref="E18:E20"/>
    <mergeCell ref="F18:F20"/>
    <mergeCell ref="G18:G20"/>
    <mergeCell ref="H18:H20"/>
    <mergeCell ref="A21:A23"/>
    <mergeCell ref="C21:C23"/>
    <mergeCell ref="D21:D23"/>
    <mergeCell ref="E21:E23"/>
    <mergeCell ref="F21:F23"/>
    <mergeCell ref="G21:G23"/>
    <mergeCell ref="H21:H23"/>
    <mergeCell ref="A24:A25"/>
    <mergeCell ref="C24:C25"/>
    <mergeCell ref="D24:D25"/>
    <mergeCell ref="E24:E25"/>
    <mergeCell ref="F24:F25"/>
    <mergeCell ref="G24:G25"/>
    <mergeCell ref="H24:H25"/>
    <mergeCell ref="A28:H29"/>
    <mergeCell ref="A30:G30"/>
    <mergeCell ref="A31:H32"/>
    <mergeCell ref="C34:C36"/>
    <mergeCell ref="D34:D36"/>
    <mergeCell ref="E34:E36"/>
    <mergeCell ref="F34:F36"/>
    <mergeCell ref="G34:G36"/>
    <mergeCell ref="H34:H36"/>
    <mergeCell ref="A37:A39"/>
    <mergeCell ref="C37:C39"/>
    <mergeCell ref="D37:D39"/>
    <mergeCell ref="E37:E39"/>
    <mergeCell ref="F37:F39"/>
    <mergeCell ref="G37:G39"/>
    <mergeCell ref="H37:H39"/>
    <mergeCell ref="A40:A42"/>
    <mergeCell ref="C40:C42"/>
    <mergeCell ref="D40:D42"/>
    <mergeCell ref="E40:E42"/>
    <mergeCell ref="F40:F42"/>
    <mergeCell ref="G40:G42"/>
    <mergeCell ref="H40:H42"/>
    <mergeCell ref="A43:A45"/>
    <mergeCell ref="C43:C45"/>
    <mergeCell ref="D43:D45"/>
    <mergeCell ref="E43:E45"/>
    <mergeCell ref="F43:F45"/>
    <mergeCell ref="G43:G45"/>
    <mergeCell ref="H43:H45"/>
    <mergeCell ref="A48:H48"/>
    <mergeCell ref="A49:H50"/>
    <mergeCell ref="A52:A54"/>
    <mergeCell ref="C52:C54"/>
    <mergeCell ref="D52:D54"/>
    <mergeCell ref="E52:E54"/>
    <mergeCell ref="F52:F54"/>
    <mergeCell ref="G52:G54"/>
    <mergeCell ref="H52:H54"/>
    <mergeCell ref="C55:C57"/>
    <mergeCell ref="D55:D57"/>
    <mergeCell ref="E55:E57"/>
    <mergeCell ref="F55:F57"/>
    <mergeCell ref="G55:G57"/>
    <mergeCell ref="H55:H57"/>
    <mergeCell ref="C58:C60"/>
    <mergeCell ref="D58:D60"/>
    <mergeCell ref="E58:E60"/>
    <mergeCell ref="F58:F60"/>
    <mergeCell ref="G58:G60"/>
    <mergeCell ref="H58:H60"/>
    <mergeCell ref="A61:A63"/>
    <mergeCell ref="C61:C63"/>
    <mergeCell ref="D61:D63"/>
    <mergeCell ref="E61:E63"/>
    <mergeCell ref="F61:F63"/>
    <mergeCell ref="G61:G63"/>
    <mergeCell ref="H61:H63"/>
    <mergeCell ref="C68:C73"/>
    <mergeCell ref="D68:D73"/>
    <mergeCell ref="E68:E73"/>
    <mergeCell ref="F68:F73"/>
    <mergeCell ref="G68:G73"/>
    <mergeCell ref="H68:H73"/>
    <mergeCell ref="A74:A76"/>
    <mergeCell ref="C74:C76"/>
    <mergeCell ref="D74:D76"/>
    <mergeCell ref="E74:E76"/>
    <mergeCell ref="F74:F76"/>
    <mergeCell ref="G74:G76"/>
    <mergeCell ref="H74:H76"/>
    <mergeCell ref="C77:C80"/>
    <mergeCell ref="D77:D80"/>
    <mergeCell ref="E77:E80"/>
    <mergeCell ref="F77:F80"/>
    <mergeCell ref="G77:G80"/>
    <mergeCell ref="H77:H80"/>
    <mergeCell ref="C86:C89"/>
    <mergeCell ref="D86:D89"/>
    <mergeCell ref="E86:E89"/>
    <mergeCell ref="F86:F89"/>
    <mergeCell ref="G86:G89"/>
    <mergeCell ref="H86:H89"/>
    <mergeCell ref="C92:F9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5.14"/>
    <col collapsed="false" customWidth="true" hidden="false" outlineLevel="0" max="2" min="2" style="0" width="59.29"/>
    <col collapsed="false" customWidth="true" hidden="false" outlineLevel="0" max="3" min="3" style="0" width="39.29"/>
    <col collapsed="false" customWidth="true" hidden="false" outlineLevel="0" max="4" min="4" style="0" width="19.99"/>
    <col collapsed="false" customWidth="true" hidden="false" outlineLevel="0" max="1025" min="5" style="0" width="14.43"/>
  </cols>
  <sheetData>
    <row r="1" customFormat="false" ht="15" hidden="false" customHeight="false" outlineLevel="0" collapsed="false">
      <c r="A1" s="198" t="s">
        <v>244</v>
      </c>
      <c r="B1" s="198"/>
      <c r="C1" s="198"/>
      <c r="D1" s="198"/>
    </row>
    <row r="2" customFormat="false" ht="15" hidden="false" customHeight="true" outlineLevel="0" collapsed="false">
      <c r="A2" s="198"/>
      <c r="B2" s="198"/>
      <c r="C2" s="198"/>
      <c r="D2" s="198"/>
    </row>
    <row r="3" customFormat="false" ht="15" hidden="false" customHeight="false" outlineLevel="0" collapsed="false">
      <c r="A3" s="199" t="s">
        <v>245</v>
      </c>
      <c r="B3" s="199" t="s">
        <v>2</v>
      </c>
      <c r="C3" s="200" t="s">
        <v>246</v>
      </c>
      <c r="D3" s="201" t="s">
        <v>247</v>
      </c>
      <c r="F3" s="202" t="s">
        <v>248</v>
      </c>
      <c r="G3" s="127" t="s">
        <v>249</v>
      </c>
    </row>
    <row r="4" customFormat="false" ht="15" hidden="false" customHeight="false" outlineLevel="0" collapsed="false">
      <c r="A4" s="203" t="n">
        <v>19</v>
      </c>
      <c r="B4" s="203" t="s">
        <v>250</v>
      </c>
      <c r="C4" s="204" t="s">
        <v>251</v>
      </c>
      <c r="D4" s="205" t="s">
        <v>252</v>
      </c>
    </row>
    <row r="5" customFormat="false" ht="15" hidden="false" customHeight="false" outlineLevel="0" collapsed="false">
      <c r="A5" s="203" t="n">
        <v>28</v>
      </c>
      <c r="B5" s="203" t="s">
        <v>253</v>
      </c>
      <c r="C5" s="204" t="s">
        <v>254</v>
      </c>
      <c r="D5" s="206" t="s">
        <v>252</v>
      </c>
    </row>
    <row r="6" customFormat="false" ht="15" hidden="false" customHeight="false" outlineLevel="0" collapsed="false">
      <c r="A6" s="203" t="n">
        <v>24</v>
      </c>
      <c r="B6" s="203" t="s">
        <v>255</v>
      </c>
      <c r="C6" s="204" t="s">
        <v>256</v>
      </c>
      <c r="D6" s="205" t="s">
        <v>252</v>
      </c>
    </row>
    <row r="7" customFormat="false" ht="15" hidden="false" customHeight="false" outlineLevel="0" collapsed="false">
      <c r="A7" s="203" t="n">
        <v>26</v>
      </c>
      <c r="B7" s="203" t="s">
        <v>257</v>
      </c>
      <c r="C7" s="204" t="s">
        <v>258</v>
      </c>
      <c r="D7" s="205" t="s">
        <v>252</v>
      </c>
    </row>
    <row r="8" customFormat="false" ht="15" hidden="false" customHeight="false" outlineLevel="0" collapsed="false">
      <c r="A8" s="203" t="n">
        <v>17</v>
      </c>
      <c r="B8" s="203" t="s">
        <v>20</v>
      </c>
      <c r="C8" s="204" t="s">
        <v>259</v>
      </c>
      <c r="D8" s="205" t="s">
        <v>252</v>
      </c>
    </row>
    <row r="9" customFormat="false" ht="15" hidden="false" customHeight="false" outlineLevel="0" collapsed="false">
      <c r="A9" s="203" t="n">
        <v>18</v>
      </c>
      <c r="B9" s="203" t="s">
        <v>260</v>
      </c>
      <c r="C9" s="204" t="s">
        <v>261</v>
      </c>
      <c r="D9" s="205" t="s">
        <v>252</v>
      </c>
    </row>
    <row r="10" customFormat="false" ht="15" hidden="false" customHeight="false" outlineLevel="0" collapsed="false">
      <c r="A10" s="203" t="n">
        <v>2</v>
      </c>
      <c r="B10" s="203" t="s">
        <v>26</v>
      </c>
      <c r="C10" s="204" t="s">
        <v>262</v>
      </c>
      <c r="D10" s="205" t="s">
        <v>252</v>
      </c>
    </row>
    <row r="11" customFormat="false" ht="15" hidden="false" customHeight="false" outlineLevel="0" collapsed="false">
      <c r="A11" s="203" t="n">
        <v>3</v>
      </c>
      <c r="B11" s="203" t="s">
        <v>263</v>
      </c>
      <c r="C11" s="204" t="s">
        <v>264</v>
      </c>
      <c r="D11" s="205" t="s">
        <v>252</v>
      </c>
    </row>
    <row r="12" customFormat="false" ht="15" hidden="false" customHeight="false" outlineLevel="0" collapsed="false">
      <c r="A12" s="203" t="n">
        <v>1</v>
      </c>
      <c r="B12" s="203" t="s">
        <v>265</v>
      </c>
      <c r="C12" s="204" t="s">
        <v>266</v>
      </c>
      <c r="D12" s="205" t="s">
        <v>252</v>
      </c>
    </row>
    <row r="13" customFormat="false" ht="15" hidden="false" customHeight="false" outlineLevel="0" collapsed="false">
      <c r="A13" s="203" t="n">
        <v>4</v>
      </c>
      <c r="B13" s="203" t="s">
        <v>34</v>
      </c>
      <c r="C13" s="204" t="s">
        <v>267</v>
      </c>
      <c r="D13" s="205" t="s">
        <v>252</v>
      </c>
    </row>
    <row r="14" customFormat="false" ht="15" hidden="false" customHeight="false" outlineLevel="0" collapsed="false">
      <c r="A14" s="203" t="n">
        <v>5</v>
      </c>
      <c r="B14" s="203" t="s">
        <v>39</v>
      </c>
      <c r="C14" s="204" t="s">
        <v>268</v>
      </c>
      <c r="D14" s="206" t="s">
        <v>252</v>
      </c>
    </row>
    <row r="15" customFormat="false" ht="15" hidden="false" customHeight="false" outlineLevel="0" collapsed="false">
      <c r="A15" s="203" t="n">
        <v>6</v>
      </c>
      <c r="B15" s="203" t="s">
        <v>40</v>
      </c>
      <c r="C15" s="204" t="s">
        <v>269</v>
      </c>
      <c r="D15" s="205" t="s">
        <v>252</v>
      </c>
    </row>
    <row r="16" customFormat="false" ht="15" hidden="false" customHeight="false" outlineLevel="0" collapsed="false">
      <c r="A16" s="203" t="n">
        <v>7</v>
      </c>
      <c r="B16" s="203" t="s">
        <v>43</v>
      </c>
      <c r="C16" s="204" t="s">
        <v>270</v>
      </c>
      <c r="D16" s="205" t="s">
        <v>252</v>
      </c>
    </row>
    <row r="17" customFormat="false" ht="15" hidden="false" customHeight="false" outlineLevel="0" collapsed="false">
      <c r="A17" s="203" t="n">
        <v>8</v>
      </c>
      <c r="B17" s="203" t="s">
        <v>44</v>
      </c>
      <c r="C17" s="204" t="s">
        <v>271</v>
      </c>
      <c r="D17" s="205" t="s">
        <v>252</v>
      </c>
    </row>
    <row r="18" customFormat="false" ht="15" hidden="false" customHeight="false" outlineLevel="0" collapsed="false">
      <c r="A18" s="203" t="n">
        <v>9</v>
      </c>
      <c r="B18" s="203" t="s">
        <v>47</v>
      </c>
      <c r="C18" s="204" t="s">
        <v>272</v>
      </c>
      <c r="D18" s="205" t="s">
        <v>252</v>
      </c>
    </row>
    <row r="19" customFormat="false" ht="15" hidden="false" customHeight="false" outlineLevel="0" collapsed="false">
      <c r="A19" s="203" t="n">
        <v>10</v>
      </c>
      <c r="B19" s="203" t="s">
        <v>48</v>
      </c>
      <c r="C19" s="207" t="s">
        <v>273</v>
      </c>
      <c r="D19" s="205" t="s">
        <v>252</v>
      </c>
    </row>
    <row r="20" customFormat="false" ht="15" hidden="false" customHeight="false" outlineLevel="0" collapsed="false">
      <c r="A20" s="203" t="n">
        <v>20</v>
      </c>
      <c r="B20" s="203" t="s">
        <v>51</v>
      </c>
      <c r="C20" s="207" t="s">
        <v>274</v>
      </c>
      <c r="D20" s="205" t="s">
        <v>252</v>
      </c>
      <c r="F20" s="208"/>
    </row>
    <row r="21" customFormat="false" ht="15" hidden="false" customHeight="false" outlineLevel="0" collapsed="false">
      <c r="A21" s="203" t="n">
        <v>21</v>
      </c>
      <c r="B21" s="203" t="s">
        <v>52</v>
      </c>
      <c r="C21" s="204" t="s">
        <v>275</v>
      </c>
      <c r="D21" s="205" t="s">
        <v>252</v>
      </c>
    </row>
    <row r="22" customFormat="false" ht="15" hidden="false" customHeight="false" outlineLevel="0" collapsed="false">
      <c r="A22" s="203" t="n">
        <v>23</v>
      </c>
      <c r="B22" s="203" t="s">
        <v>55</v>
      </c>
      <c r="C22" s="204" t="s">
        <v>276</v>
      </c>
      <c r="D22" s="205" t="s">
        <v>252</v>
      </c>
    </row>
    <row r="23" customFormat="false" ht="15" hidden="false" customHeight="false" outlineLevel="0" collapsed="false">
      <c r="A23" s="203" t="n">
        <v>25</v>
      </c>
      <c r="B23" s="203" t="s">
        <v>56</v>
      </c>
      <c r="C23" s="204" t="s">
        <v>277</v>
      </c>
      <c r="D23" s="205" t="s">
        <v>252</v>
      </c>
    </row>
  </sheetData>
  <mergeCells count="1">
    <mergeCell ref="A1:D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LibreOffice/6.2.7.1$Linux_X86_64 LibreOffice_project/20$Build-1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