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emk\Downloads\app\"/>
    </mc:Choice>
  </mc:AlternateContent>
  <xr:revisionPtr revIDLastSave="0" documentId="13_ncr:1_{D9DBFE98-3161-4AA1-AA79-73FCE910DADB}" xr6:coauthVersionLast="47" xr6:coauthVersionMax="47" xr10:uidLastSave="{00000000-0000-0000-0000-000000000000}"/>
  <bookViews>
    <workbookView xWindow="732" yWindow="732" windowWidth="19104" windowHeight="9444" xr2:uid="{D1693CCF-C72E-434C-AD87-865F05C75D8E}"/>
  </bookViews>
  <sheets>
    <sheet name="Feuil2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I24" i="2"/>
  <c r="H24" i="2"/>
  <c r="H23" i="2"/>
  <c r="I23" i="2" s="1"/>
  <c r="I22" i="2"/>
  <c r="H22" i="2"/>
  <c r="H21" i="2"/>
  <c r="I21" i="2" s="1"/>
  <c r="I20" i="2"/>
  <c r="H20" i="2"/>
  <c r="E20" i="2"/>
  <c r="I19" i="2"/>
  <c r="H19" i="2"/>
  <c r="E19" i="2"/>
  <c r="H18" i="2"/>
  <c r="I18" i="2" s="1"/>
  <c r="E18" i="2"/>
  <c r="H17" i="2"/>
  <c r="I17" i="2" s="1"/>
  <c r="E17" i="2"/>
  <c r="H16" i="2"/>
  <c r="I16" i="2" s="1"/>
  <c r="I15" i="2"/>
  <c r="H15" i="2"/>
  <c r="H14" i="2"/>
  <c r="I14" i="2" s="1"/>
  <c r="I13" i="2"/>
  <c r="H13" i="2"/>
  <c r="H12" i="2"/>
  <c r="I12" i="2" s="1"/>
  <c r="I11" i="2"/>
  <c r="H11" i="2"/>
  <c r="H10" i="2"/>
  <c r="I10" i="2" s="1"/>
  <c r="I9" i="2"/>
  <c r="H9" i="2"/>
  <c r="H8" i="2"/>
  <c r="I8" i="2" s="1"/>
  <c r="I7" i="2"/>
  <c r="H7" i="2"/>
  <c r="H6" i="2"/>
  <c r="I6" i="2" s="1"/>
  <c r="I5" i="2"/>
  <c r="H5" i="2"/>
  <c r="H4" i="2"/>
  <c r="I4" i="2" s="1"/>
  <c r="I3" i="2"/>
  <c r="H3" i="2"/>
  <c r="H2" i="2"/>
  <c r="I2" i="2" s="1"/>
</calcChain>
</file>

<file path=xl/sharedStrings.xml><?xml version="1.0" encoding="utf-8"?>
<sst xmlns="http://schemas.openxmlformats.org/spreadsheetml/2006/main" count="41" uniqueCount="41">
  <si>
    <t>Objectifs</t>
  </si>
  <si>
    <t>poids</t>
  </si>
  <si>
    <t>OBJECTIF 2025</t>
  </si>
  <si>
    <t>Réalisation 2025</t>
  </si>
  <si>
    <t>Taux de réalisation</t>
  </si>
  <si>
    <t>score</t>
  </si>
  <si>
    <t>commercial</t>
  </si>
  <si>
    <t>Mobile</t>
  </si>
  <si>
    <t>M prp Net</t>
  </si>
  <si>
    <t>MAF</t>
  </si>
  <si>
    <t>FBB</t>
  </si>
  <si>
    <t>Production THD</t>
  </si>
  <si>
    <t>Migration THD</t>
  </si>
  <si>
    <t>Expérience client</t>
  </si>
  <si>
    <t>MYSTERY</t>
  </si>
  <si>
    <t>SATISFATION</t>
  </si>
  <si>
    <t xml:space="preserve">Technique </t>
  </si>
  <si>
    <t>B2C</t>
  </si>
  <si>
    <t xml:space="preserve">TRD </t>
  </si>
  <si>
    <t>MTTR B2C</t>
  </si>
  <si>
    <t>TR48H</t>
  </si>
  <si>
    <t xml:space="preserve">MTTD XDSL </t>
  </si>
  <si>
    <t>MTTDA GPON</t>
  </si>
  <si>
    <t>Taux deFiabilité</t>
  </si>
  <si>
    <t>B2B</t>
  </si>
  <si>
    <t>MTTDA B2B</t>
  </si>
  <si>
    <t>TR8</t>
  </si>
  <si>
    <t>MTTR B2B</t>
  </si>
  <si>
    <t>stratégique</t>
  </si>
  <si>
    <t>Recouvrement</t>
  </si>
  <si>
    <t>pos</t>
  </si>
  <si>
    <t>Jugement</t>
  </si>
  <si>
    <t>pv signéss</t>
  </si>
  <si>
    <t>encaissement</t>
  </si>
  <si>
    <t>inventaire FTTX</t>
  </si>
  <si>
    <t>monétisation des sites radio</t>
  </si>
  <si>
    <t>Financier</t>
  </si>
  <si>
    <r>
      <rPr>
        <b/>
        <sz val="14"/>
        <color theme="1"/>
        <rFont val="Aptos Narrow"/>
        <family val="2"/>
        <scheme val="minor"/>
      </rPr>
      <t>P</t>
    </r>
    <r>
      <rPr>
        <b/>
        <sz val="14"/>
        <color theme="1"/>
        <rFont val="Calibri"/>
        <family val="2"/>
      </rPr>
      <t>&amp;L</t>
    </r>
  </si>
  <si>
    <t>EBITDA</t>
  </si>
  <si>
    <t>CA</t>
  </si>
  <si>
    <t>Socre Région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</si>
</sst>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.0%"/>
  </numFmts>
  <fonts count="9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theme="9"/>
      <name val="Aptos Narrow"/>
      <family val="2"/>
      <scheme val="minor"/>
    </font>
    <font>
      <b/>
      <sz val="14"/>
      <color theme="5"/>
      <name val="Aptos Narrow"/>
      <family val="2"/>
      <scheme val="minor"/>
    </font>
    <font>
      <b/>
      <sz val="14"/>
      <color rgb="FF00B050"/>
      <name val="Aptos Narrow"/>
      <family val="2"/>
      <scheme val="minor"/>
    </font>
    <font>
      <b/>
      <sz val="14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7" borderId="0" applyNumberFormat="0" applyBorder="0" applyAlignment="0" applyProtection="0">
      <alignment vertical="center"/>
    </xf>
  </cellStyleXfs>
  <cellXfs count="62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1" xfId="0" applyFont="1" applyFill="1" applyBorder="1"/>
    <xf numFmtId="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9" fontId="3" fillId="4" borderId="1" xfId="0" applyNumberFormat="1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/>
    <xf numFmtId="9" fontId="2" fillId="6" borderId="4" xfId="0" applyNumberFormat="1" applyFont="1" applyFill="1" applyBorder="1"/>
    <xf numFmtId="9" fontId="2" fillId="6" borderId="4" xfId="0" applyNumberFormat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/>
    </xf>
    <xf numFmtId="165" fontId="4" fillId="6" borderId="1" xfId="0" applyNumberFormat="1" applyFont="1" applyFill="1" applyBorder="1" applyAlignment="1">
      <alignment horizontal="center" vertical="center"/>
    </xf>
    <xf numFmtId="165" fontId="2" fillId="6" borderId="4" xfId="0" applyNumberFormat="1" applyFont="1" applyFill="1" applyBorder="1" applyAlignment="1">
      <alignment horizontal="center" vertical="center"/>
    </xf>
    <xf numFmtId="9" fontId="2" fillId="6" borderId="5" xfId="0" applyNumberFormat="1" applyFont="1" applyFill="1" applyBorder="1"/>
    <xf numFmtId="165" fontId="7" fillId="6" borderId="1" xfId="0" applyNumberFormat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left"/>
    </xf>
    <xf numFmtId="9" fontId="2" fillId="6" borderId="1" xfId="0" applyNumberFormat="1" applyFont="1" applyFill="1" applyBorder="1" applyAlignment="1">
      <alignment horizontal="center" vertical="center"/>
    </xf>
    <xf numFmtId="9" fontId="3" fillId="6" borderId="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/>
    </xf>
    <xf numFmtId="165" fontId="6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3" xfId="0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2">
    <cellStyle name="Normal" xfId="0" builtinId="0"/>
    <cellStyle name="Satisfaisant 2" xfId="1" xr:uid="{D020B154-41B6-48F7-96F4-7740D664C0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D224-334D-4BAE-9AA7-7B7D2E99F9F3}">
  <dimension ref="A1:I25"/>
  <sheetViews>
    <sheetView tabSelected="1" workbookViewId="0">
      <selection activeCell="I6" sqref="I6"/>
    </sheetView>
  </sheetViews>
  <sheetFormatPr defaultColWidth="11.19921875" defaultRowHeight="13.8"/>
  <cols>
    <col min="1" max="1" width="16" bestFit="1" customWidth="1"/>
    <col min="3" max="3" width="19" bestFit="1" customWidth="1"/>
    <col min="5" max="5" width="7.59765625" bestFit="1" customWidth="1"/>
    <col min="6" max="6" width="18.296875" bestFit="1" customWidth="1"/>
    <col min="7" max="7" width="20.296875" bestFit="1" customWidth="1"/>
    <col min="8" max="8" width="22.3984375" bestFit="1" customWidth="1"/>
  </cols>
  <sheetData>
    <row r="1" spans="1:9" ht="17.399999999999999">
      <c r="A1" s="47" t="s">
        <v>0</v>
      </c>
      <c r="B1" s="48"/>
      <c r="C1" s="48"/>
      <c r="D1" s="1"/>
      <c r="E1" s="2" t="s">
        <v>1</v>
      </c>
      <c r="F1" s="3" t="s">
        <v>2</v>
      </c>
      <c r="G1" s="3" t="s">
        <v>3</v>
      </c>
      <c r="H1" s="4" t="s">
        <v>4</v>
      </c>
      <c r="I1" s="2" t="s">
        <v>5</v>
      </c>
    </row>
    <row r="2" spans="1:9" ht="17.399999999999999">
      <c r="A2" s="49" t="s">
        <v>6</v>
      </c>
      <c r="B2" s="52" t="s">
        <v>7</v>
      </c>
      <c r="C2" s="5" t="s">
        <v>8</v>
      </c>
      <c r="D2" s="5"/>
      <c r="E2" s="6">
        <v>0.03</v>
      </c>
      <c r="F2" s="7">
        <v>58185</v>
      </c>
      <c r="G2" s="8">
        <v>32629</v>
      </c>
      <c r="H2" s="9">
        <f t="shared" ref="H2:H7" si="0">G2/F2</f>
        <v>0.56078026982899376</v>
      </c>
      <c r="I2" s="10">
        <f t="shared" ref="I2:I16" si="1">H2*E2</f>
        <v>1.6823408094869811E-2</v>
      </c>
    </row>
    <row r="3" spans="1:9" ht="17.399999999999999">
      <c r="A3" s="50"/>
      <c r="B3" s="52"/>
      <c r="C3" s="5" t="s">
        <v>9</v>
      </c>
      <c r="D3" s="5"/>
      <c r="E3" s="6">
        <v>0.03</v>
      </c>
      <c r="F3" s="11">
        <v>5401</v>
      </c>
      <c r="G3" s="8">
        <v>4549</v>
      </c>
      <c r="H3" s="9">
        <f t="shared" si="0"/>
        <v>0.84225143491945931</v>
      </c>
      <c r="I3" s="10">
        <f t="shared" si="1"/>
        <v>2.5267543047583777E-2</v>
      </c>
    </row>
    <row r="4" spans="1:9" ht="17.399999999999999">
      <c r="A4" s="50"/>
      <c r="B4" s="52" t="s">
        <v>10</v>
      </c>
      <c r="C4" s="5" t="s">
        <v>11</v>
      </c>
      <c r="D4" s="5"/>
      <c r="E4" s="6">
        <v>0.04</v>
      </c>
      <c r="F4" s="11">
        <v>4782</v>
      </c>
      <c r="G4" s="8">
        <v>6615</v>
      </c>
      <c r="H4" s="12">
        <f t="shared" si="0"/>
        <v>1.3833124215809285</v>
      </c>
      <c r="I4" s="10">
        <f t="shared" si="1"/>
        <v>5.5332496863237143E-2</v>
      </c>
    </row>
    <row r="5" spans="1:9" ht="17.399999999999999">
      <c r="A5" s="50"/>
      <c r="B5" s="52"/>
      <c r="C5" s="5" t="s">
        <v>12</v>
      </c>
      <c r="D5" s="5"/>
      <c r="E5" s="6">
        <v>0.04</v>
      </c>
      <c r="F5" s="11">
        <v>918</v>
      </c>
      <c r="G5" s="8">
        <v>705</v>
      </c>
      <c r="H5" s="9">
        <f t="shared" si="0"/>
        <v>0.76797385620915037</v>
      </c>
      <c r="I5" s="10">
        <f t="shared" si="1"/>
        <v>3.0718954248366015E-2</v>
      </c>
    </row>
    <row r="6" spans="1:9" ht="17.399999999999999">
      <c r="A6" s="50"/>
      <c r="B6" s="52" t="s">
        <v>13</v>
      </c>
      <c r="C6" s="5" t="s">
        <v>14</v>
      </c>
      <c r="D6" s="5"/>
      <c r="E6" s="6">
        <v>0.02</v>
      </c>
      <c r="F6" s="11">
        <v>75</v>
      </c>
      <c r="G6" s="13">
        <v>69</v>
      </c>
      <c r="H6" s="14">
        <f t="shared" si="0"/>
        <v>0.92</v>
      </c>
      <c r="I6" s="10">
        <f t="shared" si="1"/>
        <v>1.84E-2</v>
      </c>
    </row>
    <row r="7" spans="1:9" ht="17.399999999999999">
      <c r="A7" s="51"/>
      <c r="B7" s="52"/>
      <c r="C7" s="5" t="s">
        <v>15</v>
      </c>
      <c r="D7" s="5"/>
      <c r="E7" s="6">
        <v>0.02</v>
      </c>
      <c r="F7" s="11">
        <v>62</v>
      </c>
      <c r="G7" s="8">
        <v>65</v>
      </c>
      <c r="H7" s="12">
        <f t="shared" si="0"/>
        <v>1.0483870967741935</v>
      </c>
      <c r="I7" s="10">
        <f t="shared" si="1"/>
        <v>2.0967741935483869E-2</v>
      </c>
    </row>
    <row r="8" spans="1:9" ht="17.399999999999999">
      <c r="A8" s="43" t="s">
        <v>16</v>
      </c>
      <c r="B8" s="46" t="s">
        <v>17</v>
      </c>
      <c r="C8" s="15" t="s">
        <v>18</v>
      </c>
      <c r="D8" s="15"/>
      <c r="E8" s="16">
        <v>0.01</v>
      </c>
      <c r="F8" s="17">
        <v>0.12</v>
      </c>
      <c r="G8" s="16">
        <v>0.16</v>
      </c>
      <c r="H8" s="18">
        <f>F8/G8</f>
        <v>0.75</v>
      </c>
      <c r="I8" s="10">
        <f t="shared" si="1"/>
        <v>7.4999999999999997E-3</v>
      </c>
    </row>
    <row r="9" spans="1:9" ht="17.399999999999999">
      <c r="A9" s="44"/>
      <c r="B9" s="46"/>
      <c r="C9" s="15" t="s">
        <v>19</v>
      </c>
      <c r="D9" s="15"/>
      <c r="E9" s="16">
        <v>0.02</v>
      </c>
      <c r="F9" s="19">
        <v>60</v>
      </c>
      <c r="G9" s="20">
        <v>96</v>
      </c>
      <c r="H9" s="18">
        <f>F9/G9</f>
        <v>0.625</v>
      </c>
      <c r="I9" s="10">
        <f t="shared" si="1"/>
        <v>1.2500000000000001E-2</v>
      </c>
    </row>
    <row r="10" spans="1:9" ht="17.399999999999999">
      <c r="A10" s="44"/>
      <c r="B10" s="46"/>
      <c r="C10" s="15" t="s">
        <v>20</v>
      </c>
      <c r="D10" s="15"/>
      <c r="E10" s="16">
        <v>0.02</v>
      </c>
      <c r="F10" s="17">
        <v>0.8</v>
      </c>
      <c r="G10" s="16">
        <v>0.66</v>
      </c>
      <c r="H10" s="18">
        <f>G10/F10</f>
        <v>0.82499999999999996</v>
      </c>
      <c r="I10" s="10">
        <f t="shared" si="1"/>
        <v>1.6500000000000001E-2</v>
      </c>
    </row>
    <row r="11" spans="1:9" ht="17.399999999999999">
      <c r="A11" s="44"/>
      <c r="B11" s="46"/>
      <c r="C11" s="15" t="s">
        <v>21</v>
      </c>
      <c r="D11" s="15"/>
      <c r="E11" s="16">
        <v>0.02</v>
      </c>
      <c r="F11" s="21">
        <v>8</v>
      </c>
      <c r="G11" s="22">
        <v>14</v>
      </c>
      <c r="H11" s="18">
        <f>F11/G11</f>
        <v>0.5714285714285714</v>
      </c>
      <c r="I11" s="10">
        <f t="shared" si="1"/>
        <v>1.1428571428571429E-2</v>
      </c>
    </row>
    <row r="12" spans="1:9" ht="17.399999999999999">
      <c r="A12" s="44"/>
      <c r="B12" s="46"/>
      <c r="C12" s="15" t="s">
        <v>22</v>
      </c>
      <c r="D12" s="15"/>
      <c r="E12" s="16">
        <v>0.02</v>
      </c>
      <c r="F12" s="21">
        <v>5</v>
      </c>
      <c r="G12" s="22">
        <v>13</v>
      </c>
      <c r="H12" s="18">
        <f>F12/G12</f>
        <v>0.38461538461538464</v>
      </c>
      <c r="I12" s="10">
        <f t="shared" si="1"/>
        <v>7.6923076923076927E-3</v>
      </c>
    </row>
    <row r="13" spans="1:9" ht="17.399999999999999">
      <c r="A13" s="44"/>
      <c r="B13" s="46"/>
      <c r="C13" s="15" t="s">
        <v>23</v>
      </c>
      <c r="D13" s="15"/>
      <c r="E13" s="16">
        <v>0.01</v>
      </c>
      <c r="F13" s="17">
        <v>0.8</v>
      </c>
      <c r="G13" s="16">
        <v>0.94</v>
      </c>
      <c r="H13" s="23">
        <f>G13/F13</f>
        <v>1.1749999999999998</v>
      </c>
      <c r="I13" s="10">
        <f t="shared" si="1"/>
        <v>1.1749999999999998E-2</v>
      </c>
    </row>
    <row r="14" spans="1:9" ht="17.399999999999999">
      <c r="A14" s="44"/>
      <c r="B14" s="46" t="s">
        <v>24</v>
      </c>
      <c r="C14" s="15" t="s">
        <v>25</v>
      </c>
      <c r="D14" s="15"/>
      <c r="E14" s="16">
        <v>0.02</v>
      </c>
      <c r="F14" s="19">
        <v>15</v>
      </c>
      <c r="G14" s="20">
        <v>30</v>
      </c>
      <c r="H14" s="18">
        <f>F14/G14</f>
        <v>0.5</v>
      </c>
      <c r="I14" s="10">
        <f t="shared" si="1"/>
        <v>0.01</v>
      </c>
    </row>
    <row r="15" spans="1:9" ht="17.399999999999999">
      <c r="A15" s="44"/>
      <c r="B15" s="46"/>
      <c r="C15" s="15" t="s">
        <v>26</v>
      </c>
      <c r="D15" s="15"/>
      <c r="E15" s="16">
        <v>0.02</v>
      </c>
      <c r="F15" s="17">
        <v>0.8</v>
      </c>
      <c r="G15" s="16">
        <v>0.73</v>
      </c>
      <c r="H15" s="24">
        <f>G15/F15</f>
        <v>0.91249999999999998</v>
      </c>
      <c r="I15" s="10">
        <f t="shared" si="1"/>
        <v>1.8249999999999999E-2</v>
      </c>
    </row>
    <row r="16" spans="1:9" ht="17.399999999999999">
      <c r="A16" s="45"/>
      <c r="B16" s="46"/>
      <c r="C16" s="15" t="s">
        <v>27</v>
      </c>
      <c r="D16" s="15"/>
      <c r="E16" s="16">
        <v>0.02</v>
      </c>
      <c r="F16" s="21">
        <v>8</v>
      </c>
      <c r="G16" s="25">
        <v>7</v>
      </c>
      <c r="H16" s="23">
        <f>F16/G16</f>
        <v>1.1428571428571428</v>
      </c>
      <c r="I16" s="10">
        <f t="shared" si="1"/>
        <v>2.2857142857142857E-2</v>
      </c>
    </row>
    <row r="17" spans="1:9" ht="17.399999999999999">
      <c r="A17" s="53" t="s">
        <v>28</v>
      </c>
      <c r="B17" s="56" t="s">
        <v>29</v>
      </c>
      <c r="C17" s="26" t="s">
        <v>30</v>
      </c>
      <c r="D17" s="27">
        <v>0.42</v>
      </c>
      <c r="E17" s="28">
        <f>D17*4%</f>
        <v>1.6799999999999999E-2</v>
      </c>
      <c r="F17" s="29">
        <v>2123</v>
      </c>
      <c r="G17" s="30">
        <v>669</v>
      </c>
      <c r="H17" s="31">
        <f>G17/F17*D17</f>
        <v>0.13235044747998115</v>
      </c>
      <c r="I17" s="32">
        <f>H17*4%</f>
        <v>5.2940178991992461E-3</v>
      </c>
    </row>
    <row r="18" spans="1:9" ht="17.399999999999999">
      <c r="A18" s="54"/>
      <c r="B18" s="57"/>
      <c r="C18" s="26" t="s">
        <v>31</v>
      </c>
      <c r="D18" s="33">
        <v>0.18</v>
      </c>
      <c r="E18" s="28">
        <f t="shared" ref="E18:E20" si="2">D18*4%</f>
        <v>7.1999999999999998E-3</v>
      </c>
      <c r="F18" s="29">
        <v>2902</v>
      </c>
      <c r="G18" s="30">
        <v>2115</v>
      </c>
      <c r="H18" s="31">
        <f>G18/F18*D18</f>
        <v>0.13118538938662991</v>
      </c>
      <c r="I18" s="32">
        <f t="shared" ref="I18:I20" si="3">H18*4%</f>
        <v>5.2474155754651964E-3</v>
      </c>
    </row>
    <row r="19" spans="1:9" ht="17.399999999999999">
      <c r="A19" s="54"/>
      <c r="B19" s="57"/>
      <c r="C19" s="26" t="s">
        <v>32</v>
      </c>
      <c r="D19" s="33">
        <v>0.16</v>
      </c>
      <c r="E19" s="28">
        <f t="shared" si="2"/>
        <v>6.4000000000000003E-3</v>
      </c>
      <c r="F19" s="29">
        <v>1272</v>
      </c>
      <c r="G19" s="30">
        <v>928</v>
      </c>
      <c r="H19" s="31">
        <f>G19/F19*D19</f>
        <v>0.11672955974842766</v>
      </c>
      <c r="I19" s="32">
        <f t="shared" si="3"/>
        <v>4.6691823899371069E-3</v>
      </c>
    </row>
    <row r="20" spans="1:9" ht="17.399999999999999">
      <c r="A20" s="54"/>
      <c r="B20" s="57"/>
      <c r="C20" s="26" t="s">
        <v>33</v>
      </c>
      <c r="D20" s="33">
        <v>0.24</v>
      </c>
      <c r="E20" s="28">
        <f t="shared" si="2"/>
        <v>9.5999999999999992E-3</v>
      </c>
      <c r="F20" s="29">
        <v>872</v>
      </c>
      <c r="G20" s="30">
        <v>970</v>
      </c>
      <c r="H20" s="34">
        <f>G20/F20*D20</f>
        <v>0.26697247706422017</v>
      </c>
      <c r="I20" s="32">
        <f t="shared" si="3"/>
        <v>1.0678899082568806E-2</v>
      </c>
    </row>
    <row r="21" spans="1:9" ht="17.399999999999999">
      <c r="A21" s="54"/>
      <c r="B21" s="58" t="s">
        <v>34</v>
      </c>
      <c r="C21" s="58"/>
      <c r="D21" s="35"/>
      <c r="E21" s="36">
        <v>0.04</v>
      </c>
      <c r="F21" s="36">
        <v>1</v>
      </c>
      <c r="G21" s="37">
        <v>0.8165</v>
      </c>
      <c r="H21" s="31">
        <f>G21/F21</f>
        <v>0.8165</v>
      </c>
      <c r="I21" s="38">
        <f>H21*E21</f>
        <v>3.2660000000000002E-2</v>
      </c>
    </row>
    <row r="22" spans="1:9" ht="17.399999999999999">
      <c r="A22" s="55"/>
      <c r="B22" s="59" t="s">
        <v>35</v>
      </c>
      <c r="C22" s="59"/>
      <c r="D22" s="39"/>
      <c r="E22" s="36">
        <v>0.04</v>
      </c>
      <c r="F22" s="29">
        <v>3</v>
      </c>
      <c r="G22" s="30">
        <v>3</v>
      </c>
      <c r="H22" s="34">
        <f>G22/F22</f>
        <v>1</v>
      </c>
      <c r="I22" s="38">
        <f>H22*E22</f>
        <v>0.04</v>
      </c>
    </row>
    <row r="23" spans="1:9" ht="17.399999999999999">
      <c r="A23" s="56" t="s">
        <v>36</v>
      </c>
      <c r="B23" s="61" t="s">
        <v>37</v>
      </c>
      <c r="C23" s="26" t="s">
        <v>38</v>
      </c>
      <c r="D23" s="26"/>
      <c r="E23" s="36">
        <v>0.24</v>
      </c>
      <c r="F23" s="29">
        <v>40954</v>
      </c>
      <c r="G23" s="30">
        <v>40957</v>
      </c>
      <c r="H23" s="34">
        <f>G23/F23</f>
        <v>1.0000732529179079</v>
      </c>
      <c r="I23" s="38">
        <f>H23*E23</f>
        <v>0.24001758070029788</v>
      </c>
    </row>
    <row r="24" spans="1:9" ht="17.399999999999999">
      <c r="A24" s="60"/>
      <c r="B24" s="61"/>
      <c r="C24" s="26" t="s">
        <v>39</v>
      </c>
      <c r="D24" s="26"/>
      <c r="E24" s="36">
        <v>0.3</v>
      </c>
      <c r="F24" s="29">
        <v>96447</v>
      </c>
      <c r="G24" s="30">
        <v>91722</v>
      </c>
      <c r="H24" s="40">
        <f>G24/F24</f>
        <v>0.95100936265513702</v>
      </c>
      <c r="I24" s="38">
        <f>H24*E24</f>
        <v>0.28530280879654107</v>
      </c>
    </row>
    <row r="25" spans="1:9" ht="17.399999999999999">
      <c r="A25" s="41" t="s">
        <v>40</v>
      </c>
      <c r="B25" s="42"/>
      <c r="C25" s="42"/>
      <c r="D25" s="42"/>
      <c r="E25" s="42"/>
      <c r="F25" s="42"/>
      <c r="G25" s="42"/>
      <c r="H25" s="42"/>
      <c r="I25" s="38">
        <f>SUM(I2:I24)</f>
        <v>0.90985807061157198</v>
      </c>
    </row>
  </sheetData>
  <mergeCells count="14">
    <mergeCell ref="A17:A22"/>
    <mergeCell ref="B17:B20"/>
    <mergeCell ref="B21:C21"/>
    <mergeCell ref="B22:C22"/>
    <mergeCell ref="A23:A24"/>
    <mergeCell ref="B23:B24"/>
    <mergeCell ref="A8:A16"/>
    <mergeCell ref="B8:B13"/>
    <mergeCell ref="B14:B16"/>
    <mergeCell ref="A1:C1"/>
    <mergeCell ref="A2:A7"/>
    <mergeCell ref="B2:B3"/>
    <mergeCell ref="B4:B5"/>
    <mergeCell ref="B6:B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7810B5B5868741851C76FAF6E7D84C" ma:contentTypeVersion="16" ma:contentTypeDescription="Create a new document." ma:contentTypeScope="" ma:versionID="3b37fdb395941296af4cbb71bb9f6c59">
  <xsd:schema xmlns:xsd="http://www.w3.org/2001/XMLSchema" xmlns:xs="http://www.w3.org/2001/XMLSchema" xmlns:p="http://schemas.microsoft.com/office/2006/metadata/properties" xmlns:ns3="7ca43314-d73a-4249-b42d-b5204ebbe114" xmlns:ns4="975c2725-9010-46fb-93c1-6cc9140e2a0d" targetNamespace="http://schemas.microsoft.com/office/2006/metadata/properties" ma:root="true" ma:fieldsID="679fca3f1df689d6583dc3ae7af17f3a" ns3:_="" ns4:_="">
    <xsd:import namespace="7ca43314-d73a-4249-b42d-b5204ebbe114"/>
    <xsd:import namespace="975c2725-9010-46fb-93c1-6cc9140e2a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ystemTag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a43314-d73a-4249-b42d-b5204ebbe1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5c2725-9010-46fb-93c1-6cc9140e2a0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ca43314-d73a-4249-b42d-b5204ebbe114" xsi:nil="true"/>
  </documentManagement>
</p:properties>
</file>

<file path=customXml/itemProps1.xml><?xml version="1.0" encoding="utf-8"?>
<ds:datastoreItem xmlns:ds="http://schemas.openxmlformats.org/officeDocument/2006/customXml" ds:itemID="{E8630770-B3AD-4B3D-98DC-8F2E8B21D8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DF877A-16CB-455B-871F-CC7A6BB327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a43314-d73a-4249-b42d-b5204ebbe114"/>
    <ds:schemaRef ds:uri="975c2725-9010-46fb-93c1-6cc9140e2a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F45BEC-EE0C-4FD1-AD05-84FC2FE5C28F}">
  <ds:schemaRefs>
    <ds:schemaRef ds:uri="975c2725-9010-46fb-93c1-6cc9140e2a0d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7ca43314-d73a-4249-b42d-b5204ebbe114"/>
  </ds:schemaRefs>
</ds:datastoreItem>
</file>

<file path=docMetadata/LabelInfo.xml><?xml version="1.0" encoding="utf-8"?>
<clbl:labelList xmlns:clbl="http://schemas.microsoft.com/office/2020/mipLabelMetadata">
  <clbl:label id="{c167c645-6425-48a4-8793-2f8ecb6ac74b}" enabled="0" method="" siteId="{c167c645-6425-48a4-8793-2f8ecb6ac74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latifa.cherif</dc:creator>
  <cp:lastModifiedBy>adam karoui</cp:lastModifiedBy>
  <dcterms:created xsi:type="dcterms:W3CDTF">2024-10-31T07:32:28Z</dcterms:created>
  <dcterms:modified xsi:type="dcterms:W3CDTF">2025-07-22T18:40:32Z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0x0101000A7810B5B5868741851C76FAF6E7D84C</vt:lpwstr>
  </property>
</Properties>
</file>