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660eb030865d8ea/Desktop/Analytical Decision Modelling/"/>
    </mc:Choice>
  </mc:AlternateContent>
  <xr:revisionPtr revIDLastSave="96541" documentId="8_{A3665A3F-AD96-4387-A5AE-4CD1AA15602A}" xr6:coauthVersionLast="47" xr6:coauthVersionMax="47" xr10:uidLastSave="{2B3A9545-A39F-4BD1-9B8F-1A06DBB75827}"/>
  <bookViews>
    <workbookView xWindow="-110" yWindow="-110" windowWidth="25820" windowHeight="15500" xr2:uid="{00000000-000D-0000-FFFF-FFFF00000000}"/>
  </bookViews>
  <sheets>
    <sheet name="Sheet2" sheetId="4" r:id="rId1"/>
  </sheets>
  <definedNames>
    <definedName name="_xlnm._FilterDatabase" localSheetId="0" hidden="1">Sheet2!#REF!</definedName>
    <definedName name="NEW_Ending_Inventory">#REF!</definedName>
    <definedName name="Sales_pants">#REF!,#REF!,#REF!,#REF!,#REF!,#REF!,#REF!,#REF!,#REF!,#REF!,#REF!,#REF!,#REF!</definedName>
    <definedName name="Sales_Shirts">#REF!,#REF!,#REF!,#REF!,#REF!,#REF!,#REF!,#REF!,#REF!,#REF!,#REF!,#REF!</definedName>
    <definedName name="solver_adj" localSheetId="0" hidden="1">Sheet2!$D$8:$O$8,Sheet2!$D$10:$O$10,Sheet2!$D$24:$O$24,Sheet2!$D$26:$O$26</definedName>
    <definedName name="solver_cvg" localSheetId="0" hidden="1">0.0001</definedName>
    <definedName name="solver_drv" localSheetId="0" hidden="1">2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hs1" localSheetId="0" hidden="1">Sheet2!$D$10:$O$10</definedName>
    <definedName name="solver_lhs10" localSheetId="0" hidden="1">Sheet2!$D$26:$O$26</definedName>
    <definedName name="solver_lhs11" localSheetId="0" hidden="1">Sheet2!$D$27:$O$27</definedName>
    <definedName name="solver_lhs12" localSheetId="0" hidden="1">Sheet2!$D$40:$O$40</definedName>
    <definedName name="solver_lhs13" localSheetId="0" hidden="1">Sheet2!$D$7:$O$7</definedName>
    <definedName name="solver_lhs14" localSheetId="0" hidden="1">Sheet2!$D$8:$O$8</definedName>
    <definedName name="solver_lhs15" localSheetId="0" hidden="1">Sheet2!$D$8:$O$8</definedName>
    <definedName name="solver_lhs16" localSheetId="0" hidden="1">Sheet2!$D$9:$O$9</definedName>
    <definedName name="solver_lhs2" localSheetId="0" hidden="1">Sheet2!$D$10:$O$10</definedName>
    <definedName name="solver_lhs3" localSheetId="0" hidden="1">Sheet2!$D$10:$O$10</definedName>
    <definedName name="solver_lhs4" localSheetId="0" hidden="1">Sheet2!$D$11:$O$11</definedName>
    <definedName name="solver_lhs5" localSheetId="0" hidden="1">Sheet2!$D$23:$O$23</definedName>
    <definedName name="solver_lhs6" localSheetId="0" hidden="1">Sheet2!$D$24:$O$24</definedName>
    <definedName name="solver_lhs7" localSheetId="0" hidden="1">Sheet2!$D$24:$O$24</definedName>
    <definedName name="solver_lhs8" localSheetId="0" hidden="1">Sheet2!$D$26:$O$26</definedName>
    <definedName name="solver_lhs9" localSheetId="0" hidden="1">Sheet2!$D$26:$O$26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16</definedName>
    <definedName name="solver_nwt" localSheetId="0" hidden="1">1</definedName>
    <definedName name="solver_opt" localSheetId="0" hidden="1">Sheet2!$D$44</definedName>
    <definedName name="solver_pre" localSheetId="0" hidden="1">0.000001</definedName>
    <definedName name="solver_rbv" localSheetId="0" hidden="1">2</definedName>
    <definedName name="solver_rel1" localSheetId="0" hidden="1">4</definedName>
    <definedName name="solver_rel10" localSheetId="0" hidden="1">3</definedName>
    <definedName name="solver_rel11" localSheetId="0" hidden="1">3</definedName>
    <definedName name="solver_rel12" localSheetId="0" hidden="1">1</definedName>
    <definedName name="solver_rel13" localSheetId="0" hidden="1">3</definedName>
    <definedName name="solver_rel14" localSheetId="0" hidden="1">4</definedName>
    <definedName name="solver_rel15" localSheetId="0" hidden="1">3</definedName>
    <definedName name="solver_rel16" localSheetId="0" hidden="1">3</definedName>
    <definedName name="solver_rel2" localSheetId="0" hidden="1">3</definedName>
    <definedName name="solver_rel3" localSheetId="0" hidden="1">3</definedName>
    <definedName name="solver_rel4" localSheetId="0" hidden="1">3</definedName>
    <definedName name="solver_rel5" localSheetId="0" hidden="1">3</definedName>
    <definedName name="solver_rel6" localSheetId="0" hidden="1">4</definedName>
    <definedName name="solver_rel7" localSheetId="0" hidden="1">3</definedName>
    <definedName name="solver_rel8" localSheetId="0" hidden="1">4</definedName>
    <definedName name="solver_rel9" localSheetId="0" hidden="1">3</definedName>
    <definedName name="solver_rhs1" localSheetId="0" hidden="1">"integer"</definedName>
    <definedName name="solver_rhs10" localSheetId="0" hidden="1">0</definedName>
    <definedName name="solver_rhs11" localSheetId="0" hidden="1">0</definedName>
    <definedName name="solver_rhs12" localSheetId="0" hidden="1">Sheet2!$D$3:$O$3</definedName>
    <definedName name="solver_rhs13" localSheetId="0" hidden="1">0</definedName>
    <definedName name="solver_rhs14" localSheetId="0" hidden="1">"integer"</definedName>
    <definedName name="solver_rhs15" localSheetId="0" hidden="1">0</definedName>
    <definedName name="solver_rhs16" localSheetId="0" hidden="1">Sheet2!$D$38:$O$38</definedName>
    <definedName name="solver_rhs2" localSheetId="0" hidden="1">Sheet2!$D$12:$O$12</definedName>
    <definedName name="solver_rhs3" localSheetId="0" hidden="1">0</definedName>
    <definedName name="solver_rhs4" localSheetId="0" hidden="1">0</definedName>
    <definedName name="solver_rhs5" localSheetId="0" hidden="1">0</definedName>
    <definedName name="solver_rhs6" localSheetId="0" hidden="1">"integer"</definedName>
    <definedName name="solver_rhs7" localSheetId="0" hidden="1">0</definedName>
    <definedName name="solver_rhs8" localSheetId="0" hidden="1">"integer"</definedName>
    <definedName name="solver_rhs9" localSheetId="0" hidden="1">Sheet2!$D$28:$O$28</definedName>
    <definedName name="solver_rlx" localSheetId="0" hidden="1">2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9" i="4" l="1"/>
  <c r="D25" i="4"/>
  <c r="D38" i="4" s="1"/>
  <c r="O18" i="4"/>
  <c r="N18" i="4"/>
  <c r="M18" i="4"/>
  <c r="L18" i="4"/>
  <c r="K18" i="4"/>
  <c r="J18" i="4"/>
  <c r="I18" i="4"/>
  <c r="H18" i="4"/>
  <c r="G18" i="4"/>
  <c r="F18" i="4"/>
  <c r="E18" i="4"/>
  <c r="D18" i="4"/>
  <c r="O34" i="4"/>
  <c r="N34" i="4"/>
  <c r="M34" i="4"/>
  <c r="L34" i="4"/>
  <c r="K34" i="4"/>
  <c r="J34" i="4"/>
  <c r="I34" i="4"/>
  <c r="H34" i="4"/>
  <c r="G34" i="4"/>
  <c r="F34" i="4"/>
  <c r="E34" i="4"/>
  <c r="D34" i="4"/>
  <c r="O15" i="4"/>
  <c r="N15" i="4"/>
  <c r="M15" i="4"/>
  <c r="L15" i="4"/>
  <c r="K15" i="4"/>
  <c r="J15" i="4"/>
  <c r="I15" i="4"/>
  <c r="H15" i="4"/>
  <c r="G15" i="4"/>
  <c r="F15" i="4"/>
  <c r="E15" i="4"/>
  <c r="D15" i="4"/>
  <c r="O31" i="4"/>
  <c r="N31" i="4"/>
  <c r="M31" i="4"/>
  <c r="L31" i="4"/>
  <c r="K31" i="4"/>
  <c r="J31" i="4"/>
  <c r="I31" i="4"/>
  <c r="H31" i="4"/>
  <c r="G31" i="4"/>
  <c r="F31" i="4"/>
  <c r="E31" i="4"/>
  <c r="D31" i="4"/>
  <c r="D27" i="4"/>
  <c r="E23" i="4" s="1"/>
  <c r="E27" i="4" s="1"/>
  <c r="D11" i="4"/>
  <c r="D16" i="4" l="1"/>
  <c r="D19" i="4" s="1"/>
  <c r="E7" i="4"/>
  <c r="E41" i="4"/>
  <c r="F41" i="4"/>
  <c r="D41" i="4"/>
  <c r="O41" i="4"/>
  <c r="G41" i="4"/>
  <c r="H41" i="4"/>
  <c r="I41" i="4"/>
  <c r="J41" i="4"/>
  <c r="K41" i="4"/>
  <c r="M41" i="4"/>
  <c r="L41" i="4"/>
  <c r="N41" i="4"/>
  <c r="E25" i="4"/>
  <c r="E38" i="4" s="1"/>
  <c r="E32" i="4"/>
  <c r="E35" i="4" s="1"/>
  <c r="E36" i="4" s="1"/>
  <c r="F23" i="4"/>
  <c r="D32" i="4"/>
  <c r="D35" i="4" s="1"/>
  <c r="D36" i="4" s="1"/>
  <c r="D20" i="4" l="1"/>
  <c r="D40" i="4"/>
  <c r="D42" i="4" s="1"/>
  <c r="E3" i="4"/>
  <c r="E11" i="4"/>
  <c r="E16" i="4" s="1"/>
  <c r="E19" i="4" s="1"/>
  <c r="E9" i="4"/>
  <c r="F27" i="4"/>
  <c r="G23" i="4" s="1"/>
  <c r="F25" i="4"/>
  <c r="F38" i="4" s="1"/>
  <c r="F32" i="4" l="1"/>
  <c r="F35" i="4" s="1"/>
  <c r="F36" i="4" s="1"/>
  <c r="E20" i="4"/>
  <c r="E40" i="4"/>
  <c r="E42" i="4" s="1"/>
  <c r="F3" i="4"/>
  <c r="F7" i="4"/>
  <c r="G27" i="4"/>
  <c r="H23" i="4" s="1"/>
  <c r="G25" i="4"/>
  <c r="G38" i="4" s="1"/>
  <c r="G32" i="4" l="1"/>
  <c r="G35" i="4" s="1"/>
  <c r="G36" i="4" s="1"/>
  <c r="F11" i="4"/>
  <c r="F9" i="4"/>
  <c r="H27" i="4"/>
  <c r="I23" i="4" s="1"/>
  <c r="H25" i="4"/>
  <c r="H38" i="4" s="1"/>
  <c r="F16" i="4" l="1"/>
  <c r="F19" i="4" s="1"/>
  <c r="F40" i="4" s="1"/>
  <c r="F42" i="4" s="1"/>
  <c r="G7" i="4"/>
  <c r="H32" i="4"/>
  <c r="H35" i="4" s="1"/>
  <c r="H36" i="4" s="1"/>
  <c r="I27" i="4"/>
  <c r="J23" i="4" s="1"/>
  <c r="I25" i="4"/>
  <c r="I38" i="4" s="1"/>
  <c r="F20" i="4" l="1"/>
  <c r="G3" i="4"/>
  <c r="G11" i="4"/>
  <c r="G9" i="4"/>
  <c r="J27" i="4"/>
  <c r="K23" i="4" s="1"/>
  <c r="J25" i="4"/>
  <c r="J38" i="4" s="1"/>
  <c r="I32" i="4"/>
  <c r="I35" i="4" s="1"/>
  <c r="I36" i="4" s="1"/>
  <c r="J32" i="4" l="1"/>
  <c r="J35" i="4" s="1"/>
  <c r="J36" i="4" s="1"/>
  <c r="H7" i="4"/>
  <c r="G16" i="4"/>
  <c r="G19" i="4" s="1"/>
  <c r="K27" i="4"/>
  <c r="L23" i="4" s="1"/>
  <c r="K25" i="4"/>
  <c r="K38" i="4" s="1"/>
  <c r="G20" i="4" l="1"/>
  <c r="G40" i="4"/>
  <c r="G42" i="4" s="1"/>
  <c r="H3" i="4"/>
  <c r="K32" i="4"/>
  <c r="K35" i="4" s="1"/>
  <c r="K36" i="4" s="1"/>
  <c r="H11" i="4"/>
  <c r="H9" i="4"/>
  <c r="L27" i="4"/>
  <c r="L32" i="4" s="1"/>
  <c r="L35" i="4" s="1"/>
  <c r="L36" i="4" s="1"/>
  <c r="L25" i="4"/>
  <c r="L38" i="4" s="1"/>
  <c r="I7" i="4" l="1"/>
  <c r="H16" i="4"/>
  <c r="H19" i="4" s="1"/>
  <c r="M23" i="4"/>
  <c r="H20" i="4" l="1"/>
  <c r="H40" i="4"/>
  <c r="H42" i="4" s="1"/>
  <c r="I3" i="4"/>
  <c r="I11" i="4"/>
  <c r="I9" i="4"/>
  <c r="M27" i="4"/>
  <c r="M25" i="4"/>
  <c r="M38" i="4" s="1"/>
  <c r="J7" i="4" l="1"/>
  <c r="I16" i="4"/>
  <c r="I19" i="4" s="1"/>
  <c r="N23" i="4"/>
  <c r="M32" i="4"/>
  <c r="M35" i="4" s="1"/>
  <c r="M36" i="4" s="1"/>
  <c r="I20" i="4" l="1"/>
  <c r="I40" i="4"/>
  <c r="I42" i="4" s="1"/>
  <c r="J3" i="4"/>
  <c r="J11" i="4"/>
  <c r="J9" i="4"/>
  <c r="N27" i="4"/>
  <c r="N25" i="4"/>
  <c r="N38" i="4" s="1"/>
  <c r="K7" i="4" l="1"/>
  <c r="J16" i="4"/>
  <c r="J19" i="4" s="1"/>
  <c r="K3" i="4" s="1"/>
  <c r="O23" i="4"/>
  <c r="N32" i="4"/>
  <c r="N35" i="4" s="1"/>
  <c r="N36" i="4" s="1"/>
  <c r="J20" i="4" l="1"/>
  <c r="J40" i="4"/>
  <c r="J42" i="4" s="1"/>
  <c r="K11" i="4"/>
  <c r="K9" i="4"/>
  <c r="O27" i="4"/>
  <c r="O32" i="4" s="1"/>
  <c r="O25" i="4"/>
  <c r="O38" i="4" s="1"/>
  <c r="O35" i="4" l="1"/>
  <c r="O36" i="4" s="1"/>
  <c r="L7" i="4"/>
  <c r="K16" i="4"/>
  <c r="K19" i="4" s="1"/>
  <c r="K40" i="4" s="1"/>
  <c r="K42" i="4" s="1"/>
  <c r="K20" i="4" l="1"/>
  <c r="L3" i="4"/>
  <c r="L11" i="4"/>
  <c r="L9" i="4"/>
  <c r="M7" i="4" l="1"/>
  <c r="L16" i="4"/>
  <c r="L19" i="4" s="1"/>
  <c r="L20" i="4" l="1"/>
  <c r="L40" i="4"/>
  <c r="L42" i="4" s="1"/>
  <c r="M3" i="4"/>
  <c r="M11" i="4"/>
  <c r="M9" i="4"/>
  <c r="N7" i="4" l="1"/>
  <c r="M16" i="4"/>
  <c r="M19" i="4" s="1"/>
  <c r="M20" i="4" l="1"/>
  <c r="M40" i="4"/>
  <c r="M42" i="4" s="1"/>
  <c r="N3" i="4"/>
  <c r="N11" i="4"/>
  <c r="N9" i="4"/>
  <c r="O7" i="4" l="1"/>
  <c r="N16" i="4"/>
  <c r="N19" i="4" s="1"/>
  <c r="N40" i="4" s="1"/>
  <c r="N42" i="4" s="1"/>
  <c r="N20" i="4" l="1"/>
  <c r="O3" i="4"/>
  <c r="O11" i="4"/>
  <c r="O16" i="4" s="1"/>
  <c r="O19" i="4" s="1"/>
  <c r="O40" i="4" s="1"/>
  <c r="O9" i="4"/>
  <c r="O20" i="4" l="1"/>
  <c r="O42" i="4"/>
  <c r="D44" i="4" s="1"/>
</calcChain>
</file>

<file path=xl/sharedStrings.xml><?xml version="1.0" encoding="utf-8"?>
<sst xmlns="http://schemas.openxmlformats.org/spreadsheetml/2006/main" count="36" uniqueCount="18">
  <si>
    <t>Formal Pants</t>
  </si>
  <si>
    <t>Starting inventory</t>
  </si>
  <si>
    <t>Forecasted demand</t>
  </si>
  <si>
    <t>Clothing Shirts</t>
  </si>
  <si>
    <t>Budget</t>
  </si>
  <si>
    <t>Purchased inventory</t>
  </si>
  <si>
    <t>Units sold</t>
  </si>
  <si>
    <t>Cost of purchasing</t>
  </si>
  <si>
    <t>Ending inventory</t>
  </si>
  <si>
    <t>Cost of holding inventory</t>
  </si>
  <si>
    <t>Unit cost of purchasing</t>
  </si>
  <si>
    <t>Selling price per unit</t>
  </si>
  <si>
    <t>Total revenue</t>
  </si>
  <si>
    <t>Total cost</t>
  </si>
  <si>
    <t>Total profit</t>
  </si>
  <si>
    <t>Holding cost per unit</t>
  </si>
  <si>
    <t>Products available</t>
  </si>
  <si>
    <t>Clothing Jeans 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</si>
</sst>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3" borderId="0" xfId="0" applyFont="1" applyFill="1" applyAlignment="1">
      <alignment horizontal="center" vertical="top"/>
    </xf>
    <xf numFmtId="0" fontId="0" fillId="3" borderId="0" xfId="0" applyFill="1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vertical="top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16BA0-AB50-427A-B5DF-DB2A18EB089F}">
  <dimension ref="A1:P44"/>
  <sheetViews>
    <sheetView tabSelected="1" topLeftCell="A11" workbookViewId="0">
      <selection activeCell="D3" sqref="D3"/>
    </sheetView>
  </sheetViews>
  <sheetFormatPr defaultRowHeight="14.5" x14ac:dyDescent="0.35"/>
  <cols>
    <col min="1" max="1" width="6.54296875" bestFit="1" customWidth="1"/>
    <col min="2" max="2" width="11.90625" bestFit="1" customWidth="1"/>
    <col min="3" max="3" width="21.90625" bestFit="1" customWidth="1"/>
    <col min="4" max="5" width="7.81640625" bestFit="1" customWidth="1"/>
    <col min="6" max="9" width="5.81640625" bestFit="1" customWidth="1"/>
    <col min="10" max="15" width="6.81640625" bestFit="1" customWidth="1"/>
    <col min="16" max="16" width="14.36328125" customWidth="1"/>
  </cols>
  <sheetData>
    <row r="1" spans="1:15" s="3" customForma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</row>
    <row r="2" spans="1:15" x14ac:dyDescent="0.35">
      <c r="C2" s="4"/>
      <c r="D2" s="4">
        <v>1</v>
      </c>
      <c r="E2" s="4">
        <v>2</v>
      </c>
      <c r="F2" s="4">
        <v>3</v>
      </c>
      <c r="G2" s="4">
        <v>4</v>
      </c>
      <c r="H2" s="4">
        <v>5</v>
      </c>
      <c r="I2" s="4">
        <v>6</v>
      </c>
      <c r="J2" s="4">
        <v>7</v>
      </c>
      <c r="K2" s="4">
        <v>8</v>
      </c>
      <c r="L2" s="4">
        <v>9</v>
      </c>
      <c r="M2" s="4">
        <v>10</v>
      </c>
      <c r="N2" s="4">
        <v>11</v>
      </c>
      <c r="O2" s="4">
        <v>12</v>
      </c>
    </row>
    <row r="3" spans="1:15" x14ac:dyDescent="0.35">
      <c r="C3" s="4" t="s">
        <v>4</v>
      </c>
      <c r="D3" s="1">
        <v>50000</v>
      </c>
      <c r="E3" s="4">
        <f t="shared" ref="E3:O3" si="0">D3+D18-D19+D34-D35</f>
        <v>67658.5</v>
      </c>
      <c r="F3" s="4">
        <f t="shared" si="0"/>
        <v>78669</v>
      </c>
      <c r="G3" s="4">
        <f t="shared" si="0"/>
        <v>86229</v>
      </c>
      <c r="H3" s="4">
        <f t="shared" si="0"/>
        <v>93774</v>
      </c>
      <c r="I3" s="4">
        <f t="shared" si="0"/>
        <v>99814</v>
      </c>
      <c r="J3" s="4">
        <f t="shared" si="0"/>
        <v>106089</v>
      </c>
      <c r="K3" s="4">
        <f t="shared" si="0"/>
        <v>112149</v>
      </c>
      <c r="L3" s="4">
        <f t="shared" si="0"/>
        <v>119194</v>
      </c>
      <c r="M3" s="5">
        <f t="shared" si="0"/>
        <v>125796</v>
      </c>
      <c r="N3" s="4">
        <f t="shared" si="0"/>
        <v>130856</v>
      </c>
      <c r="O3" s="4">
        <f t="shared" si="0"/>
        <v>139126</v>
      </c>
    </row>
    <row r="6" spans="1:15" x14ac:dyDescent="0.35">
      <c r="C6" s="4" t="s">
        <v>3</v>
      </c>
      <c r="D6" s="4">
        <v>1</v>
      </c>
      <c r="E6" s="4">
        <v>2</v>
      </c>
      <c r="F6" s="4">
        <v>3</v>
      </c>
      <c r="G6" s="4">
        <v>4</v>
      </c>
      <c r="H6" s="4">
        <v>5</v>
      </c>
      <c r="I6" s="4">
        <v>6</v>
      </c>
      <c r="J6" s="4">
        <v>7</v>
      </c>
      <c r="K6" s="4">
        <v>8</v>
      </c>
      <c r="L6" s="4">
        <v>9</v>
      </c>
      <c r="M6" s="4">
        <v>10</v>
      </c>
      <c r="N6" s="4">
        <v>11</v>
      </c>
      <c r="O6" s="4">
        <v>12</v>
      </c>
    </row>
    <row r="7" spans="1:15" x14ac:dyDescent="0.35">
      <c r="C7" s="4" t="s">
        <v>1</v>
      </c>
      <c r="D7" s="8">
        <v>300</v>
      </c>
      <c r="E7" s="8">
        <f>D11</f>
        <v>205</v>
      </c>
      <c r="F7" s="8">
        <f t="shared" ref="F7:O7" si="1">E11</f>
        <v>0</v>
      </c>
      <c r="G7" s="8">
        <f t="shared" si="1"/>
        <v>0</v>
      </c>
      <c r="H7" s="8">
        <f t="shared" si="1"/>
        <v>0</v>
      </c>
      <c r="I7" s="8">
        <f t="shared" si="1"/>
        <v>0</v>
      </c>
      <c r="J7" s="8">
        <f t="shared" si="1"/>
        <v>0</v>
      </c>
      <c r="K7" s="8">
        <f t="shared" si="1"/>
        <v>0</v>
      </c>
      <c r="L7" s="8">
        <f t="shared" si="1"/>
        <v>0</v>
      </c>
      <c r="M7" s="8">
        <f t="shared" si="1"/>
        <v>48</v>
      </c>
      <c r="N7" s="8">
        <f t="shared" si="1"/>
        <v>0</v>
      </c>
      <c r="O7" s="8">
        <f t="shared" si="1"/>
        <v>0</v>
      </c>
    </row>
    <row r="8" spans="1:15" x14ac:dyDescent="0.35">
      <c r="C8" s="4" t="s">
        <v>5</v>
      </c>
      <c r="D8" s="12">
        <v>150</v>
      </c>
      <c r="E8" s="12">
        <v>26</v>
      </c>
      <c r="F8" s="12">
        <v>233</v>
      </c>
      <c r="G8" s="12">
        <v>236</v>
      </c>
      <c r="H8" s="12">
        <v>187</v>
      </c>
      <c r="I8" s="12">
        <v>210</v>
      </c>
      <c r="J8" s="12">
        <v>203</v>
      </c>
      <c r="K8" s="12">
        <v>236</v>
      </c>
      <c r="L8" s="12">
        <v>237</v>
      </c>
      <c r="M8" s="12">
        <v>132</v>
      </c>
      <c r="N8" s="12">
        <v>361</v>
      </c>
      <c r="O8" s="12">
        <v>295</v>
      </c>
    </row>
    <row r="9" spans="1:15" x14ac:dyDescent="0.35">
      <c r="C9" s="4" t="s">
        <v>16</v>
      </c>
      <c r="D9" s="8">
        <f>D8+D7</f>
        <v>450</v>
      </c>
      <c r="E9" s="8">
        <f t="shared" ref="E9" si="2">E8+E7</f>
        <v>231</v>
      </c>
      <c r="F9" s="8">
        <f t="shared" ref="F9" si="3">F8+F7</f>
        <v>233</v>
      </c>
      <c r="G9" s="8">
        <f t="shared" ref="G9" si="4">G8+G7</f>
        <v>236</v>
      </c>
      <c r="H9" s="8">
        <f t="shared" ref="H9" si="5">H8+H7</f>
        <v>187</v>
      </c>
      <c r="I9" s="8">
        <f t="shared" ref="I9" si="6">I8+I7</f>
        <v>210</v>
      </c>
      <c r="J9" s="8">
        <f t="shared" ref="J9" si="7">J8+J7</f>
        <v>203</v>
      </c>
      <c r="K9" s="8">
        <f t="shared" ref="K9" si="8">K8+K7</f>
        <v>236</v>
      </c>
      <c r="L9" s="8">
        <f t="shared" ref="L9" si="9">L8+L7</f>
        <v>237</v>
      </c>
      <c r="M9" s="8">
        <f t="shared" ref="M9" si="10">M8+M7</f>
        <v>180</v>
      </c>
      <c r="N9" s="8">
        <f t="shared" ref="N9" si="11">N8+N7</f>
        <v>361</v>
      </c>
      <c r="O9" s="8">
        <f t="shared" ref="O9" si="12">O8+O7</f>
        <v>295</v>
      </c>
    </row>
    <row r="10" spans="1:15" x14ac:dyDescent="0.35">
      <c r="C10" s="4" t="s">
        <v>6</v>
      </c>
      <c r="D10" s="13">
        <v>245</v>
      </c>
      <c r="E10" s="13">
        <v>231</v>
      </c>
      <c r="F10" s="13">
        <v>233</v>
      </c>
      <c r="G10" s="13">
        <v>236</v>
      </c>
      <c r="H10" s="13">
        <v>187</v>
      </c>
      <c r="I10" s="13">
        <v>210</v>
      </c>
      <c r="J10" s="13">
        <v>203</v>
      </c>
      <c r="K10" s="13">
        <v>236</v>
      </c>
      <c r="L10" s="13">
        <v>189</v>
      </c>
      <c r="M10" s="13">
        <v>180</v>
      </c>
      <c r="N10" s="13">
        <v>361</v>
      </c>
      <c r="O10" s="13">
        <v>295</v>
      </c>
    </row>
    <row r="11" spans="1:15" x14ac:dyDescent="0.35">
      <c r="C11" s="4" t="s">
        <v>8</v>
      </c>
      <c r="D11" s="8">
        <f t="shared" ref="D11:O11" si="13">D7+D8-D10</f>
        <v>205</v>
      </c>
      <c r="E11" s="8">
        <f t="shared" si="13"/>
        <v>0</v>
      </c>
      <c r="F11" s="8">
        <f t="shared" si="13"/>
        <v>0</v>
      </c>
      <c r="G11" s="8">
        <f t="shared" si="13"/>
        <v>0</v>
      </c>
      <c r="H11" s="8">
        <f t="shared" si="13"/>
        <v>0</v>
      </c>
      <c r="I11" s="8">
        <f t="shared" si="13"/>
        <v>0</v>
      </c>
      <c r="J11" s="8">
        <f t="shared" si="13"/>
        <v>0</v>
      </c>
      <c r="K11" s="8">
        <f t="shared" si="13"/>
        <v>0</v>
      </c>
      <c r="L11" s="8">
        <f t="shared" si="13"/>
        <v>48</v>
      </c>
      <c r="M11" s="8">
        <f t="shared" si="13"/>
        <v>0</v>
      </c>
      <c r="N11" s="8">
        <f t="shared" si="13"/>
        <v>0</v>
      </c>
      <c r="O11" s="8">
        <f t="shared" si="13"/>
        <v>0</v>
      </c>
    </row>
    <row r="12" spans="1:15" x14ac:dyDescent="0.35">
      <c r="C12" s="4" t="s">
        <v>2</v>
      </c>
      <c r="D12" s="7">
        <v>245</v>
      </c>
      <c r="E12" s="7">
        <v>231</v>
      </c>
      <c r="F12" s="7">
        <v>233</v>
      </c>
      <c r="G12" s="7">
        <v>236</v>
      </c>
      <c r="H12" s="7">
        <v>187</v>
      </c>
      <c r="I12" s="7">
        <v>210</v>
      </c>
      <c r="J12" s="7">
        <v>203</v>
      </c>
      <c r="K12" s="7">
        <v>236</v>
      </c>
      <c r="L12" s="7">
        <v>189</v>
      </c>
      <c r="M12" s="7">
        <v>180</v>
      </c>
      <c r="N12" s="7">
        <v>361</v>
      </c>
      <c r="O12" s="7">
        <v>295</v>
      </c>
    </row>
    <row r="13" spans="1:15" x14ac:dyDescent="0.35">
      <c r="C13" s="4" t="s">
        <v>15</v>
      </c>
      <c r="D13" s="9">
        <v>3.5</v>
      </c>
      <c r="E13" s="9">
        <v>3.5</v>
      </c>
      <c r="F13" s="9">
        <v>3.5</v>
      </c>
      <c r="G13" s="9">
        <v>3.5</v>
      </c>
      <c r="H13" s="9">
        <v>3.5</v>
      </c>
      <c r="I13" s="9">
        <v>3.5</v>
      </c>
      <c r="J13" s="9">
        <v>3.5</v>
      </c>
      <c r="K13" s="9">
        <v>3.5</v>
      </c>
      <c r="L13" s="9">
        <v>3.5</v>
      </c>
      <c r="M13" s="9">
        <v>3.5</v>
      </c>
      <c r="N13" s="9">
        <v>3.5</v>
      </c>
      <c r="O13" s="9">
        <v>3.5</v>
      </c>
    </row>
    <row r="14" spans="1:15" x14ac:dyDescent="0.35">
      <c r="C14" s="4" t="s">
        <v>10</v>
      </c>
      <c r="D14" s="9">
        <v>20</v>
      </c>
      <c r="E14" s="9">
        <v>20</v>
      </c>
      <c r="F14" s="9">
        <v>20</v>
      </c>
      <c r="G14" s="9">
        <v>20</v>
      </c>
      <c r="H14" s="9">
        <v>20</v>
      </c>
      <c r="I14" s="9">
        <v>20</v>
      </c>
      <c r="J14" s="9">
        <v>20</v>
      </c>
      <c r="K14" s="9">
        <v>20</v>
      </c>
      <c r="L14" s="9">
        <v>20</v>
      </c>
      <c r="M14" s="9">
        <v>20</v>
      </c>
      <c r="N14" s="9">
        <v>20</v>
      </c>
      <c r="O14" s="9">
        <v>20</v>
      </c>
    </row>
    <row r="15" spans="1:15" x14ac:dyDescent="0.35">
      <c r="C15" s="4" t="s">
        <v>7</v>
      </c>
      <c r="D15" s="9">
        <f t="shared" ref="D15:O15" si="14">D8*D14</f>
        <v>3000</v>
      </c>
      <c r="E15" s="9">
        <f t="shared" si="14"/>
        <v>520</v>
      </c>
      <c r="F15" s="9">
        <f t="shared" si="14"/>
        <v>4660</v>
      </c>
      <c r="G15" s="9">
        <f t="shared" si="14"/>
        <v>4720</v>
      </c>
      <c r="H15" s="9">
        <f t="shared" si="14"/>
        <v>3740</v>
      </c>
      <c r="I15" s="9">
        <f t="shared" si="14"/>
        <v>4200</v>
      </c>
      <c r="J15" s="9">
        <f t="shared" si="14"/>
        <v>4060</v>
      </c>
      <c r="K15" s="8">
        <f t="shared" si="14"/>
        <v>4720</v>
      </c>
      <c r="L15" s="9">
        <f t="shared" si="14"/>
        <v>4740</v>
      </c>
      <c r="M15" s="9">
        <f t="shared" si="14"/>
        <v>2640</v>
      </c>
      <c r="N15" s="9">
        <f t="shared" si="14"/>
        <v>7220</v>
      </c>
      <c r="O15" s="9">
        <f t="shared" si="14"/>
        <v>5900</v>
      </c>
    </row>
    <row r="16" spans="1:15" x14ac:dyDescent="0.35">
      <c r="C16" s="4" t="s">
        <v>9</v>
      </c>
      <c r="D16" s="8">
        <f t="shared" ref="D16:O16" si="15">D11*D13</f>
        <v>717.5</v>
      </c>
      <c r="E16" s="8">
        <f t="shared" si="15"/>
        <v>0</v>
      </c>
      <c r="F16" s="8">
        <f t="shared" si="15"/>
        <v>0</v>
      </c>
      <c r="G16" s="8">
        <f t="shared" si="15"/>
        <v>0</v>
      </c>
      <c r="H16" s="8">
        <f t="shared" si="15"/>
        <v>0</v>
      </c>
      <c r="I16" s="8">
        <f t="shared" si="15"/>
        <v>0</v>
      </c>
      <c r="J16" s="8">
        <f t="shared" si="15"/>
        <v>0</v>
      </c>
      <c r="K16" s="8">
        <f t="shared" si="15"/>
        <v>0</v>
      </c>
      <c r="L16" s="8">
        <f t="shared" si="15"/>
        <v>168</v>
      </c>
      <c r="M16" s="8">
        <f t="shared" si="15"/>
        <v>0</v>
      </c>
      <c r="N16" s="8">
        <f t="shared" si="15"/>
        <v>0</v>
      </c>
      <c r="O16" s="8">
        <f t="shared" si="15"/>
        <v>0</v>
      </c>
    </row>
    <row r="17" spans="3:16" x14ac:dyDescent="0.35">
      <c r="C17" s="4" t="s">
        <v>11</v>
      </c>
      <c r="D17" s="9">
        <v>40</v>
      </c>
      <c r="E17" s="9">
        <v>40</v>
      </c>
      <c r="F17" s="9">
        <v>40</v>
      </c>
      <c r="G17" s="9">
        <v>40</v>
      </c>
      <c r="H17" s="9">
        <v>40</v>
      </c>
      <c r="I17" s="9">
        <v>40</v>
      </c>
      <c r="J17" s="9">
        <v>40</v>
      </c>
      <c r="K17" s="9">
        <v>40</v>
      </c>
      <c r="L17" s="9">
        <v>40</v>
      </c>
      <c r="M17" s="9">
        <v>40</v>
      </c>
      <c r="N17" s="9">
        <v>40</v>
      </c>
      <c r="O17" s="9">
        <v>40</v>
      </c>
    </row>
    <row r="18" spans="3:16" x14ac:dyDescent="0.35">
      <c r="C18" s="4" t="s">
        <v>12</v>
      </c>
      <c r="D18" s="9">
        <f t="shared" ref="D18:O18" si="16">D17*D10</f>
        <v>9800</v>
      </c>
      <c r="E18" s="9">
        <f t="shared" si="16"/>
        <v>9240</v>
      </c>
      <c r="F18" s="9">
        <f t="shared" si="16"/>
        <v>9320</v>
      </c>
      <c r="G18" s="9">
        <f t="shared" si="16"/>
        <v>9440</v>
      </c>
      <c r="H18" s="9">
        <f t="shared" si="16"/>
        <v>7480</v>
      </c>
      <c r="I18" s="9">
        <f t="shared" si="16"/>
        <v>8400</v>
      </c>
      <c r="J18" s="9">
        <f t="shared" si="16"/>
        <v>8120</v>
      </c>
      <c r="K18" s="9">
        <f t="shared" si="16"/>
        <v>9440</v>
      </c>
      <c r="L18" s="9">
        <f t="shared" si="16"/>
        <v>7560</v>
      </c>
      <c r="M18" s="9">
        <f t="shared" si="16"/>
        <v>7200</v>
      </c>
      <c r="N18" s="9">
        <f t="shared" si="16"/>
        <v>14440</v>
      </c>
      <c r="O18" s="9">
        <f t="shared" si="16"/>
        <v>11800</v>
      </c>
    </row>
    <row r="19" spans="3:16" x14ac:dyDescent="0.35">
      <c r="C19" s="4" t="s">
        <v>13</v>
      </c>
      <c r="D19" s="9">
        <f>D16+D15</f>
        <v>3717.5</v>
      </c>
      <c r="E19" s="9">
        <f t="shared" ref="E19:O19" si="17">E16+E15</f>
        <v>520</v>
      </c>
      <c r="F19" s="9">
        <f t="shared" si="17"/>
        <v>4660</v>
      </c>
      <c r="G19" s="9">
        <f t="shared" si="17"/>
        <v>4720</v>
      </c>
      <c r="H19" s="9">
        <f t="shared" si="17"/>
        <v>3740</v>
      </c>
      <c r="I19" s="9">
        <f t="shared" si="17"/>
        <v>4200</v>
      </c>
      <c r="J19" s="9">
        <f t="shared" si="17"/>
        <v>4060</v>
      </c>
      <c r="K19" s="9">
        <f t="shared" si="17"/>
        <v>4720</v>
      </c>
      <c r="L19" s="9">
        <f t="shared" si="17"/>
        <v>4908</v>
      </c>
      <c r="M19" s="9">
        <f t="shared" si="17"/>
        <v>2640</v>
      </c>
      <c r="N19" s="9">
        <f t="shared" si="17"/>
        <v>7220</v>
      </c>
      <c r="O19" s="9">
        <f t="shared" si="17"/>
        <v>5900</v>
      </c>
    </row>
    <row r="20" spans="3:16" x14ac:dyDescent="0.35">
      <c r="C20" s="4" t="s">
        <v>14</v>
      </c>
      <c r="D20" s="9">
        <f>D18-D19</f>
        <v>6082.5</v>
      </c>
      <c r="E20" s="9">
        <f t="shared" ref="E20:O20" si="18">E18-E19</f>
        <v>8720</v>
      </c>
      <c r="F20" s="9">
        <f t="shared" si="18"/>
        <v>4660</v>
      </c>
      <c r="G20" s="9">
        <f t="shared" si="18"/>
        <v>4720</v>
      </c>
      <c r="H20" s="9">
        <f t="shared" si="18"/>
        <v>3740</v>
      </c>
      <c r="I20" s="9">
        <f t="shared" si="18"/>
        <v>4200</v>
      </c>
      <c r="J20" s="9">
        <f t="shared" si="18"/>
        <v>4060</v>
      </c>
      <c r="K20" s="9">
        <f t="shared" si="18"/>
        <v>4720</v>
      </c>
      <c r="L20" s="9">
        <f t="shared" si="18"/>
        <v>2652</v>
      </c>
      <c r="M20" s="9">
        <f t="shared" si="18"/>
        <v>4560</v>
      </c>
      <c r="N20" s="9">
        <f t="shared" si="18"/>
        <v>7220</v>
      </c>
      <c r="O20" s="9">
        <f t="shared" si="18"/>
        <v>5900</v>
      </c>
    </row>
    <row r="22" spans="3:16" x14ac:dyDescent="0.35">
      <c r="C22" s="4" t="s">
        <v>0</v>
      </c>
      <c r="D22" s="4">
        <v>1</v>
      </c>
      <c r="E22" s="4">
        <v>2</v>
      </c>
      <c r="F22" s="4">
        <v>3</v>
      </c>
      <c r="G22" s="4">
        <v>4</v>
      </c>
      <c r="H22" s="4">
        <v>5</v>
      </c>
      <c r="I22" s="4">
        <v>6</v>
      </c>
      <c r="J22" s="4">
        <v>7</v>
      </c>
      <c r="K22" s="4">
        <v>8</v>
      </c>
      <c r="L22" s="4">
        <v>9</v>
      </c>
      <c r="M22" s="4">
        <v>10</v>
      </c>
      <c r="N22" s="4">
        <v>11</v>
      </c>
      <c r="O22" s="4">
        <v>12</v>
      </c>
    </row>
    <row r="23" spans="3:16" x14ac:dyDescent="0.35">
      <c r="C23" s="4" t="s">
        <v>1</v>
      </c>
      <c r="D23" s="10">
        <v>300</v>
      </c>
      <c r="E23" s="10">
        <f>D27</f>
        <v>64</v>
      </c>
      <c r="F23" s="10">
        <f t="shared" ref="F23:O23" si="19">E27</f>
        <v>17</v>
      </c>
      <c r="G23" s="10">
        <f t="shared" si="19"/>
        <v>0</v>
      </c>
      <c r="H23" s="10">
        <f t="shared" si="19"/>
        <v>0</v>
      </c>
      <c r="I23" s="10">
        <f t="shared" si="19"/>
        <v>0</v>
      </c>
      <c r="J23" s="10">
        <f t="shared" si="19"/>
        <v>0</v>
      </c>
      <c r="K23" s="10">
        <f t="shared" si="19"/>
        <v>0</v>
      </c>
      <c r="L23" s="10">
        <f t="shared" si="19"/>
        <v>0</v>
      </c>
      <c r="M23" s="10">
        <f t="shared" si="19"/>
        <v>0</v>
      </c>
      <c r="N23" s="10">
        <f t="shared" si="19"/>
        <v>0</v>
      </c>
      <c r="O23" s="10">
        <f t="shared" si="19"/>
        <v>0</v>
      </c>
    </row>
    <row r="24" spans="3:16" x14ac:dyDescent="0.35">
      <c r="C24" s="4" t="s">
        <v>5</v>
      </c>
      <c r="D24" s="14">
        <v>0</v>
      </c>
      <c r="E24" s="14">
        <v>0</v>
      </c>
      <c r="F24" s="14">
        <v>82</v>
      </c>
      <c r="G24" s="14">
        <v>113</v>
      </c>
      <c r="H24" s="14">
        <v>92</v>
      </c>
      <c r="I24" s="14">
        <v>83</v>
      </c>
      <c r="J24" s="14">
        <v>80</v>
      </c>
      <c r="K24" s="14">
        <v>93</v>
      </c>
      <c r="L24" s="14">
        <v>158</v>
      </c>
      <c r="M24" s="14">
        <v>20</v>
      </c>
      <c r="N24" s="14">
        <v>42</v>
      </c>
      <c r="O24" s="14">
        <v>14</v>
      </c>
    </row>
    <row r="25" spans="3:16" x14ac:dyDescent="0.35">
      <c r="C25" s="4" t="s">
        <v>16</v>
      </c>
      <c r="D25" s="7">
        <f>D24+D23</f>
        <v>300</v>
      </c>
      <c r="E25" s="7">
        <f t="shared" ref="E25:O25" si="20">E24+E23</f>
        <v>64</v>
      </c>
      <c r="F25" s="7">
        <f t="shared" si="20"/>
        <v>99</v>
      </c>
      <c r="G25" s="7">
        <f t="shared" si="20"/>
        <v>113</v>
      </c>
      <c r="H25" s="7">
        <f t="shared" si="20"/>
        <v>92</v>
      </c>
      <c r="I25" s="7">
        <f t="shared" si="20"/>
        <v>83</v>
      </c>
      <c r="J25" s="7">
        <f t="shared" si="20"/>
        <v>80</v>
      </c>
      <c r="K25" s="7">
        <f t="shared" si="20"/>
        <v>93</v>
      </c>
      <c r="L25" s="7">
        <f t="shared" si="20"/>
        <v>158</v>
      </c>
      <c r="M25" s="7">
        <f t="shared" si="20"/>
        <v>20</v>
      </c>
      <c r="N25" s="7">
        <f t="shared" si="20"/>
        <v>42</v>
      </c>
      <c r="O25" s="7">
        <f t="shared" si="20"/>
        <v>14</v>
      </c>
    </row>
    <row r="26" spans="3:16" x14ac:dyDescent="0.35">
      <c r="C26" s="4" t="s">
        <v>6</v>
      </c>
      <c r="D26" s="15">
        <v>236</v>
      </c>
      <c r="E26" s="15">
        <v>47</v>
      </c>
      <c r="F26" s="15">
        <v>99</v>
      </c>
      <c r="G26" s="15">
        <v>113</v>
      </c>
      <c r="H26" s="15">
        <v>92</v>
      </c>
      <c r="I26" s="15">
        <v>83</v>
      </c>
      <c r="J26" s="15">
        <v>80</v>
      </c>
      <c r="K26" s="15">
        <v>93</v>
      </c>
      <c r="L26" s="15">
        <v>158</v>
      </c>
      <c r="M26" s="15">
        <v>20</v>
      </c>
      <c r="N26" s="15">
        <v>42</v>
      </c>
      <c r="O26" s="15">
        <v>14</v>
      </c>
    </row>
    <row r="27" spans="3:16" x14ac:dyDescent="0.35">
      <c r="C27" s="4" t="s">
        <v>8</v>
      </c>
      <c r="D27" s="10">
        <f t="shared" ref="D27:O27" si="21">D23+D24-D26</f>
        <v>64</v>
      </c>
      <c r="E27" s="10">
        <f t="shared" si="21"/>
        <v>17</v>
      </c>
      <c r="F27" s="10">
        <f t="shared" si="21"/>
        <v>0</v>
      </c>
      <c r="G27" s="10">
        <f t="shared" si="21"/>
        <v>0</v>
      </c>
      <c r="H27" s="10">
        <f t="shared" si="21"/>
        <v>0</v>
      </c>
      <c r="I27" s="10">
        <f t="shared" si="21"/>
        <v>0</v>
      </c>
      <c r="J27" s="10">
        <f t="shared" si="21"/>
        <v>0</v>
      </c>
      <c r="K27" s="10">
        <f t="shared" si="21"/>
        <v>0</v>
      </c>
      <c r="L27" s="10">
        <f t="shared" si="21"/>
        <v>0</v>
      </c>
      <c r="M27" s="10">
        <f t="shared" si="21"/>
        <v>0</v>
      </c>
      <c r="N27" s="10">
        <f t="shared" si="21"/>
        <v>0</v>
      </c>
      <c r="O27" s="10">
        <f t="shared" si="21"/>
        <v>0</v>
      </c>
      <c r="P27" s="6"/>
    </row>
    <row r="28" spans="3:16" x14ac:dyDescent="0.35">
      <c r="C28" s="4" t="s">
        <v>2</v>
      </c>
      <c r="D28" s="7">
        <v>236</v>
      </c>
      <c r="E28" s="7">
        <v>47</v>
      </c>
      <c r="F28" s="7">
        <v>99</v>
      </c>
      <c r="G28" s="7">
        <v>113</v>
      </c>
      <c r="H28" s="7">
        <v>92</v>
      </c>
      <c r="I28" s="7">
        <v>83</v>
      </c>
      <c r="J28" s="7">
        <v>80</v>
      </c>
      <c r="K28" s="7">
        <v>93</v>
      </c>
      <c r="L28" s="7">
        <v>158</v>
      </c>
      <c r="M28" s="7">
        <v>20</v>
      </c>
      <c r="N28" s="7">
        <v>42</v>
      </c>
      <c r="O28" s="7">
        <v>14</v>
      </c>
    </row>
    <row r="29" spans="3:16" x14ac:dyDescent="0.35">
      <c r="C29" s="4" t="s">
        <v>15</v>
      </c>
      <c r="D29" s="11">
        <v>3.5</v>
      </c>
      <c r="E29" s="11">
        <v>3.5</v>
      </c>
      <c r="F29" s="11">
        <v>3.5</v>
      </c>
      <c r="G29" s="11">
        <v>3.5</v>
      </c>
      <c r="H29" s="11">
        <v>3.5</v>
      </c>
      <c r="I29" s="11">
        <v>3.5</v>
      </c>
      <c r="J29" s="11">
        <v>3.5</v>
      </c>
      <c r="K29" s="11">
        <v>3.5</v>
      </c>
      <c r="L29" s="11">
        <v>3.5</v>
      </c>
      <c r="M29" s="11">
        <v>3.5</v>
      </c>
      <c r="N29" s="11">
        <v>3.5</v>
      </c>
      <c r="O29" s="11">
        <v>3.5</v>
      </c>
    </row>
    <row r="30" spans="3:16" x14ac:dyDescent="0.35">
      <c r="C30" s="4" t="s">
        <v>10</v>
      </c>
      <c r="D30" s="11">
        <v>25</v>
      </c>
      <c r="E30" s="11">
        <v>25</v>
      </c>
      <c r="F30" s="11">
        <v>25</v>
      </c>
      <c r="G30" s="11">
        <v>25</v>
      </c>
      <c r="H30" s="11">
        <v>25</v>
      </c>
      <c r="I30" s="11">
        <v>25</v>
      </c>
      <c r="J30" s="11">
        <v>25</v>
      </c>
      <c r="K30" s="11">
        <v>25</v>
      </c>
      <c r="L30" s="11">
        <v>25</v>
      </c>
      <c r="M30" s="11">
        <v>25</v>
      </c>
      <c r="N30" s="11">
        <v>25</v>
      </c>
      <c r="O30" s="11">
        <v>25</v>
      </c>
    </row>
    <row r="31" spans="3:16" x14ac:dyDescent="0.35">
      <c r="C31" s="4" t="s">
        <v>7</v>
      </c>
      <c r="D31" s="7">
        <f t="shared" ref="D31:O31" si="22">D24*D30</f>
        <v>0</v>
      </c>
      <c r="E31" s="7">
        <f t="shared" si="22"/>
        <v>0</v>
      </c>
      <c r="F31" s="7">
        <f t="shared" si="22"/>
        <v>2050</v>
      </c>
      <c r="G31" s="7">
        <f t="shared" si="22"/>
        <v>2825</v>
      </c>
      <c r="H31" s="7">
        <f t="shared" si="22"/>
        <v>2300</v>
      </c>
      <c r="I31" s="7">
        <f t="shared" si="22"/>
        <v>2075</v>
      </c>
      <c r="J31" s="7">
        <f t="shared" si="22"/>
        <v>2000</v>
      </c>
      <c r="K31" s="10">
        <f t="shared" si="22"/>
        <v>2325</v>
      </c>
      <c r="L31" s="7">
        <f t="shared" si="22"/>
        <v>3950</v>
      </c>
      <c r="M31" s="7">
        <f t="shared" si="22"/>
        <v>500</v>
      </c>
      <c r="N31" s="7">
        <f t="shared" si="22"/>
        <v>1050</v>
      </c>
      <c r="O31" s="10">
        <f t="shared" si="22"/>
        <v>350</v>
      </c>
    </row>
    <row r="32" spans="3:16" x14ac:dyDescent="0.35">
      <c r="C32" s="4" t="s">
        <v>9</v>
      </c>
      <c r="D32" s="10">
        <f t="shared" ref="D32:O32" si="23">D27*D29</f>
        <v>224</v>
      </c>
      <c r="E32" s="10">
        <f t="shared" si="23"/>
        <v>59.5</v>
      </c>
      <c r="F32" s="10">
        <f t="shared" si="23"/>
        <v>0</v>
      </c>
      <c r="G32" s="10">
        <f t="shared" si="23"/>
        <v>0</v>
      </c>
      <c r="H32" s="10">
        <f t="shared" si="23"/>
        <v>0</v>
      </c>
      <c r="I32" s="10">
        <f t="shared" si="23"/>
        <v>0</v>
      </c>
      <c r="J32" s="10">
        <f t="shared" si="23"/>
        <v>0</v>
      </c>
      <c r="K32" s="10">
        <f t="shared" si="23"/>
        <v>0</v>
      </c>
      <c r="L32" s="10">
        <f t="shared" si="23"/>
        <v>0</v>
      </c>
      <c r="M32" s="10">
        <f t="shared" si="23"/>
        <v>0</v>
      </c>
      <c r="N32" s="10">
        <f t="shared" si="23"/>
        <v>0</v>
      </c>
      <c r="O32" s="10">
        <f t="shared" si="23"/>
        <v>0</v>
      </c>
    </row>
    <row r="33" spans="3:15" x14ac:dyDescent="0.35">
      <c r="C33" s="4" t="s">
        <v>11</v>
      </c>
      <c r="D33" s="11">
        <v>50</v>
      </c>
      <c r="E33" s="11">
        <v>50</v>
      </c>
      <c r="F33" s="11">
        <v>50</v>
      </c>
      <c r="G33" s="11">
        <v>50</v>
      </c>
      <c r="H33" s="11">
        <v>50</v>
      </c>
      <c r="I33" s="11">
        <v>50</v>
      </c>
      <c r="J33" s="11">
        <v>50</v>
      </c>
      <c r="K33" s="11">
        <v>50</v>
      </c>
      <c r="L33" s="11">
        <v>50</v>
      </c>
      <c r="M33" s="11">
        <v>50</v>
      </c>
      <c r="N33" s="11">
        <v>50</v>
      </c>
      <c r="O33" s="11">
        <v>50</v>
      </c>
    </row>
    <row r="34" spans="3:15" x14ac:dyDescent="0.35">
      <c r="C34" s="4" t="s">
        <v>12</v>
      </c>
      <c r="D34" s="7">
        <f t="shared" ref="D34:O34" si="24">D33*D26</f>
        <v>11800</v>
      </c>
      <c r="E34" s="7">
        <f t="shared" si="24"/>
        <v>2350</v>
      </c>
      <c r="F34" s="7">
        <f t="shared" si="24"/>
        <v>4950</v>
      </c>
      <c r="G34" s="7">
        <f t="shared" si="24"/>
        <v>5650</v>
      </c>
      <c r="H34" s="7">
        <f t="shared" si="24"/>
        <v>4600</v>
      </c>
      <c r="I34" s="7">
        <f t="shared" si="24"/>
        <v>4150</v>
      </c>
      <c r="J34" s="7">
        <f t="shared" si="24"/>
        <v>4000</v>
      </c>
      <c r="K34" s="7">
        <f t="shared" si="24"/>
        <v>4650</v>
      </c>
      <c r="L34" s="7">
        <f t="shared" si="24"/>
        <v>7900</v>
      </c>
      <c r="M34" s="7">
        <f t="shared" si="24"/>
        <v>1000</v>
      </c>
      <c r="N34" s="7">
        <f t="shared" si="24"/>
        <v>2100</v>
      </c>
      <c r="O34" s="7">
        <f t="shared" si="24"/>
        <v>700</v>
      </c>
    </row>
    <row r="35" spans="3:15" x14ac:dyDescent="0.35">
      <c r="C35" s="4" t="s">
        <v>13</v>
      </c>
      <c r="D35" s="7">
        <f>D32+D31</f>
        <v>224</v>
      </c>
      <c r="E35" s="7">
        <f t="shared" ref="E35:N35" si="25">E32+E31</f>
        <v>59.5</v>
      </c>
      <c r="F35" s="7">
        <f t="shared" si="25"/>
        <v>2050</v>
      </c>
      <c r="G35" s="7">
        <f t="shared" si="25"/>
        <v>2825</v>
      </c>
      <c r="H35" s="7">
        <f t="shared" si="25"/>
        <v>2300</v>
      </c>
      <c r="I35" s="7">
        <f t="shared" si="25"/>
        <v>2075</v>
      </c>
      <c r="J35" s="7">
        <f t="shared" si="25"/>
        <v>2000</v>
      </c>
      <c r="K35" s="7">
        <f t="shared" si="25"/>
        <v>2325</v>
      </c>
      <c r="L35" s="7">
        <f t="shared" si="25"/>
        <v>3950</v>
      </c>
      <c r="M35" s="7">
        <f t="shared" si="25"/>
        <v>500</v>
      </c>
      <c r="N35" s="7">
        <f t="shared" si="25"/>
        <v>1050</v>
      </c>
      <c r="O35" s="10">
        <f>O32+O31</f>
        <v>350</v>
      </c>
    </row>
    <row r="36" spans="3:15" x14ac:dyDescent="0.35">
      <c r="C36" s="4" t="s">
        <v>14</v>
      </c>
      <c r="D36" s="7">
        <f>D34-D35</f>
        <v>11576</v>
      </c>
      <c r="E36" s="7">
        <f t="shared" ref="E36" si="26">E34-E35</f>
        <v>2290.5</v>
      </c>
      <c r="F36" s="7">
        <f t="shared" ref="F36" si="27">F34-F35</f>
        <v>2900</v>
      </c>
      <c r="G36" s="7">
        <f t="shared" ref="G36" si="28">G34-G35</f>
        <v>2825</v>
      </c>
      <c r="H36" s="7">
        <f t="shared" ref="H36" si="29">H34-H35</f>
        <v>2300</v>
      </c>
      <c r="I36" s="7">
        <f t="shared" ref="I36" si="30">I34-I35</f>
        <v>2075</v>
      </c>
      <c r="J36" s="7">
        <f t="shared" ref="J36" si="31">J34-J35</f>
        <v>2000</v>
      </c>
      <c r="K36" s="7">
        <f t="shared" ref="K36" si="32">K34-K35</f>
        <v>2325</v>
      </c>
      <c r="L36" s="7">
        <f t="shared" ref="L36" si="33">L34-L35</f>
        <v>3950</v>
      </c>
      <c r="M36" s="7">
        <f t="shared" ref="M36" si="34">M34-M35</f>
        <v>500</v>
      </c>
      <c r="N36" s="7">
        <f t="shared" ref="N36" si="35">N34-N35</f>
        <v>1050</v>
      </c>
      <c r="O36" s="7">
        <f t="shared" ref="O36" si="36">O34-O35</f>
        <v>350</v>
      </c>
    </row>
    <row r="38" spans="3:15" x14ac:dyDescent="0.35">
      <c r="C38" s="4" t="s">
        <v>17</v>
      </c>
      <c r="D38" s="7">
        <f>1.5*D25</f>
        <v>450</v>
      </c>
      <c r="E38" s="7">
        <f>1.5*E25</f>
        <v>96</v>
      </c>
      <c r="F38" s="7">
        <f t="shared" ref="F38:O38" si="37">1.5*F25</f>
        <v>148.5</v>
      </c>
      <c r="G38" s="7">
        <f t="shared" si="37"/>
        <v>169.5</v>
      </c>
      <c r="H38" s="7">
        <f t="shared" si="37"/>
        <v>138</v>
      </c>
      <c r="I38" s="7">
        <f t="shared" si="37"/>
        <v>124.5</v>
      </c>
      <c r="J38" s="7">
        <f t="shared" si="37"/>
        <v>120</v>
      </c>
      <c r="K38" s="7">
        <f t="shared" si="37"/>
        <v>139.5</v>
      </c>
      <c r="L38" s="7">
        <f t="shared" si="37"/>
        <v>237</v>
      </c>
      <c r="M38" s="7">
        <f t="shared" si="37"/>
        <v>30</v>
      </c>
      <c r="N38" s="7">
        <f t="shared" si="37"/>
        <v>63</v>
      </c>
      <c r="O38" s="7">
        <f t="shared" si="37"/>
        <v>21</v>
      </c>
    </row>
    <row r="40" spans="3:15" x14ac:dyDescent="0.35">
      <c r="C40" s="4" t="s">
        <v>13</v>
      </c>
      <c r="D40" s="7">
        <f t="shared" ref="D40:N40" si="38">D19+D35</f>
        <v>3941.5</v>
      </c>
      <c r="E40" s="7">
        <f t="shared" si="38"/>
        <v>579.5</v>
      </c>
      <c r="F40" s="7">
        <f t="shared" si="38"/>
        <v>6710</v>
      </c>
      <c r="G40" s="7">
        <f t="shared" si="38"/>
        <v>7545</v>
      </c>
      <c r="H40" s="7">
        <f t="shared" si="38"/>
        <v>6040</v>
      </c>
      <c r="I40" s="7">
        <f t="shared" si="38"/>
        <v>6275</v>
      </c>
      <c r="J40" s="7">
        <f t="shared" si="38"/>
        <v>6060</v>
      </c>
      <c r="K40" s="7">
        <f t="shared" si="38"/>
        <v>7045</v>
      </c>
      <c r="L40" s="7">
        <f t="shared" si="38"/>
        <v>8858</v>
      </c>
      <c r="M40" s="7">
        <f t="shared" si="38"/>
        <v>3140</v>
      </c>
      <c r="N40" s="7">
        <f t="shared" si="38"/>
        <v>8270</v>
      </c>
      <c r="O40" s="7">
        <f>O19+O35</f>
        <v>6250</v>
      </c>
    </row>
    <row r="41" spans="3:15" x14ac:dyDescent="0.35">
      <c r="C41" s="4" t="s">
        <v>12</v>
      </c>
      <c r="D41" s="7">
        <f t="shared" ref="D41:O41" si="39">D18+D34</f>
        <v>21600</v>
      </c>
      <c r="E41" s="7">
        <f t="shared" si="39"/>
        <v>11590</v>
      </c>
      <c r="F41" s="7">
        <f t="shared" si="39"/>
        <v>14270</v>
      </c>
      <c r="G41" s="7">
        <f t="shared" si="39"/>
        <v>15090</v>
      </c>
      <c r="H41" s="7">
        <f t="shared" si="39"/>
        <v>12080</v>
      </c>
      <c r="I41" s="7">
        <f t="shared" si="39"/>
        <v>12550</v>
      </c>
      <c r="J41" s="7">
        <f t="shared" si="39"/>
        <v>12120</v>
      </c>
      <c r="K41" s="7">
        <f t="shared" si="39"/>
        <v>14090</v>
      </c>
      <c r="L41" s="7">
        <f t="shared" si="39"/>
        <v>15460</v>
      </c>
      <c r="M41" s="7">
        <f t="shared" si="39"/>
        <v>8200</v>
      </c>
      <c r="N41" s="7">
        <f t="shared" si="39"/>
        <v>16540</v>
      </c>
      <c r="O41" s="7">
        <f t="shared" si="39"/>
        <v>12500</v>
      </c>
    </row>
    <row r="42" spans="3:15" x14ac:dyDescent="0.35">
      <c r="C42" s="4" t="s">
        <v>14</v>
      </c>
      <c r="D42" s="7">
        <f>D41-D40</f>
        <v>17658.5</v>
      </c>
      <c r="E42" s="7">
        <f t="shared" ref="E42:O42" si="40">E41-E40</f>
        <v>11010.5</v>
      </c>
      <c r="F42" s="7">
        <f t="shared" si="40"/>
        <v>7560</v>
      </c>
      <c r="G42" s="7">
        <f t="shared" si="40"/>
        <v>7545</v>
      </c>
      <c r="H42" s="7">
        <f t="shared" si="40"/>
        <v>6040</v>
      </c>
      <c r="I42" s="7">
        <f t="shared" si="40"/>
        <v>6275</v>
      </c>
      <c r="J42" s="7">
        <f t="shared" si="40"/>
        <v>6060</v>
      </c>
      <c r="K42" s="7">
        <f t="shared" si="40"/>
        <v>7045</v>
      </c>
      <c r="L42" s="7">
        <f t="shared" si="40"/>
        <v>6602</v>
      </c>
      <c r="M42" s="7">
        <f t="shared" si="40"/>
        <v>5060</v>
      </c>
      <c r="N42" s="7">
        <f t="shared" si="40"/>
        <v>8270</v>
      </c>
      <c r="O42" s="7">
        <f t="shared" si="40"/>
        <v>6250</v>
      </c>
    </row>
    <row r="44" spans="3:15" x14ac:dyDescent="0.35">
      <c r="C44" s="4" t="s">
        <v>14</v>
      </c>
      <c r="D44" s="16">
        <f>SUM(D42:O42)</f>
        <v>95376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Dengale</dc:creator>
  <cp:lastModifiedBy>Abhishek Dengale</cp:lastModifiedBy>
  <dcterms:created xsi:type="dcterms:W3CDTF">2023-12-07T04:48:53Z</dcterms:created>
  <dcterms:modified xsi:type="dcterms:W3CDTF">2023-12-08T06:15:12Z</dcterms:modified>
</cp:coreProperties>
</file>