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guanren/Downloads/"/>
    </mc:Choice>
  </mc:AlternateContent>
  <xr:revisionPtr revIDLastSave="0" documentId="13_ncr:1_{BA7BE439-DE70-0A45-9130-33AD5BEA518E}" xr6:coauthVersionLast="47" xr6:coauthVersionMax="47" xr10:uidLastSave="{00000000-0000-0000-0000-000000000000}"/>
  <bookViews>
    <workbookView xWindow="-120" yWindow="500" windowWidth="25820" windowHeight="15500" xr2:uid="{5F294302-2B9C-4185-B2FA-433D87B59667}"/>
  </bookViews>
  <sheets>
    <sheet name="Sheet1" sheetId="1" r:id="rId1"/>
  </sheets>
  <definedNames>
    <definedName name="solver_adj" localSheetId="0" hidden="1">Sheet1!$E$20:$F$23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Sheet1!$E$20</definedName>
    <definedName name="solver_lhs10" localSheetId="0" hidden="1">Sheet1!$F$20</definedName>
    <definedName name="solver_lhs11" localSheetId="0" hidden="1">Sheet1!$F$20</definedName>
    <definedName name="solver_lhs12" localSheetId="0" hidden="1">Sheet1!$F$21</definedName>
    <definedName name="solver_lhs13" localSheetId="0" hidden="1">Sheet1!$F$22</definedName>
    <definedName name="solver_lhs14" localSheetId="0" hidden="1">Sheet1!$F$23</definedName>
    <definedName name="solver_lhs15" localSheetId="0" hidden="1">Sheet1!$F$28</definedName>
    <definedName name="solver_lhs2" localSheetId="0" hidden="1">Sheet1!$E$20</definedName>
    <definedName name="solver_lhs3" localSheetId="0" hidden="1">Sheet1!$E$20</definedName>
    <definedName name="solver_lhs4" localSheetId="0" hidden="1">Sheet1!$E$20:$F$21</definedName>
    <definedName name="solver_lhs5" localSheetId="0" hidden="1">Sheet1!$E$21</definedName>
    <definedName name="solver_lhs6" localSheetId="0" hidden="1">Sheet1!$E$22</definedName>
    <definedName name="solver_lhs7" localSheetId="0" hidden="1">Sheet1!$E$23</definedName>
    <definedName name="solver_lhs8" localSheetId="0" hidden="1">Sheet1!$E$28</definedName>
    <definedName name="solver_lhs9" localSheetId="0" hidden="1">Sheet1!$F$20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Sheet1!$H$32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Sheet1!$E$18</definedName>
    <definedName name="solver_rhs10" localSheetId="0" hidden="1">Sheet1!$J$20</definedName>
    <definedName name="solver_rhs11" localSheetId="0" hidden="1">Sheet1!$I$20</definedName>
    <definedName name="solver_rhs12" localSheetId="0" hidden="1">Sheet1!$F$19</definedName>
    <definedName name="solver_rhs13" localSheetId="0" hidden="1">Sheet1!$F$17</definedName>
    <definedName name="solver_rhs14" localSheetId="0" hidden="1">Sheet1!$F$17</definedName>
    <definedName name="solver_rhs15" localSheetId="0" hidden="1">Sheet1!$F$17</definedName>
    <definedName name="solver_rhs2" localSheetId="0" hidden="1">Sheet1!$J$19</definedName>
    <definedName name="solver_rhs3" localSheetId="0" hidden="1">Sheet1!$I$19</definedName>
    <definedName name="solver_rhs4" localSheetId="0" hidden="1">"integer"</definedName>
    <definedName name="solver_rhs5" localSheetId="0" hidden="1">Sheet1!$E$19</definedName>
    <definedName name="solver_rhs6" localSheetId="0" hidden="1">Sheet1!$E$17</definedName>
    <definedName name="solver_rhs7" localSheetId="0" hidden="1">Sheet1!$E$17</definedName>
    <definedName name="solver_rhs8" localSheetId="0" hidden="1">Sheet1!$E$17</definedName>
    <definedName name="solver_rhs9" localSheetId="0" hidden="1">Sheet1!$F$18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6" i="1" s="1"/>
  <c r="E19" i="1"/>
  <c r="E26" i="1" s="1"/>
  <c r="F18" i="1"/>
  <c r="F25" i="1" s="1"/>
  <c r="E18" i="1"/>
  <c r="E25" i="1" s="1"/>
  <c r="F30" i="1"/>
  <c r="E30" i="1"/>
  <c r="F29" i="1"/>
  <c r="E29" i="1"/>
  <c r="E24" i="1"/>
  <c r="F24" i="1"/>
  <c r="J20" i="1"/>
  <c r="I20" i="1"/>
  <c r="J19" i="1"/>
  <c r="I19" i="1"/>
  <c r="F27" i="1" l="1"/>
  <c r="F28" i="1" s="1"/>
  <c r="E27" i="1"/>
  <c r="E28" i="1" s="1"/>
  <c r="F31" i="1"/>
  <c r="E31" i="1"/>
  <c r="E32" i="1" l="1"/>
  <c r="F17" i="1"/>
  <c r="F32" i="1"/>
  <c r="H32" i="1" l="1"/>
</calcChain>
</file>

<file path=xl/sharedStrings.xml><?xml version="1.0" encoding="utf-8"?>
<sst xmlns="http://schemas.openxmlformats.org/spreadsheetml/2006/main" count="36" uniqueCount="27">
  <si>
    <t>Initial investment</t>
  </si>
  <si>
    <t>Arabica</t>
  </si>
  <si>
    <t>Cost per bag</t>
  </si>
  <si>
    <t>Year 1</t>
  </si>
  <si>
    <t>Year 2</t>
  </si>
  <si>
    <t>Robusta</t>
  </si>
  <si>
    <t>Selling cost per bag</t>
  </si>
  <si>
    <t>Demand generated per dollar spent</t>
  </si>
  <si>
    <t>Number of Arabica sold</t>
  </si>
  <si>
    <t>Number of Robusta sold</t>
  </si>
  <si>
    <t>Amount spent on advertising for Arabica</t>
  </si>
  <si>
    <t>Amount spent on advertising for Robusta</t>
  </si>
  <si>
    <t>Total cost of producing Arabica bags</t>
  </si>
  <si>
    <t>Total cost of producing Robusta bags</t>
  </si>
  <si>
    <t>Total cost</t>
  </si>
  <si>
    <t>Total selling revenue of Arabica bags</t>
  </si>
  <si>
    <t>Total selling revenue of Robusta bags</t>
  </si>
  <si>
    <t>Amount available for producing</t>
  </si>
  <si>
    <t>Profit</t>
  </si>
  <si>
    <t>Total advertisement cost</t>
  </si>
  <si>
    <t>Total demand generated for Arabica</t>
  </si>
  <si>
    <t>Total demand generated for Robusta</t>
  </si>
  <si>
    <t>Total selling revenue</t>
  </si>
  <si>
    <t>Total production cost</t>
  </si>
  <si>
    <t>Lower Limit</t>
  </si>
  <si>
    <t>Higher Limit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</si>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</sst>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" fontId="0" fillId="2" borderId="1" xfId="0" applyNumberFormat="1" applyFill="1" applyBorder="1"/>
    <xf numFmtId="164" fontId="1" fillId="3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7FF9-E17A-4AD5-A26F-8B6CFB26B082}">
  <dimension ref="D2:J32"/>
  <sheetViews>
    <sheetView tabSelected="1" topLeftCell="D1" workbookViewId="0">
      <selection activeCell="K31" sqref="K31"/>
    </sheetView>
  </sheetViews>
  <sheetFormatPr baseColWidth="10" defaultColWidth="8.83203125" defaultRowHeight="15" x14ac:dyDescent="0.2"/>
  <cols>
    <col min="4" max="4" width="35.5" bestFit="1" customWidth="1"/>
    <col min="5" max="5" width="11.83203125" bestFit="1" customWidth="1"/>
    <col min="6" max="6" width="9.33203125" bestFit="1" customWidth="1"/>
    <col min="7" max="7" width="15.33203125" bestFit="1" customWidth="1"/>
    <col min="8" max="8" width="15.83203125" bestFit="1" customWidth="1"/>
    <col min="9" max="9" width="15.33203125" bestFit="1" customWidth="1"/>
    <col min="10" max="10" width="15.83203125" bestFit="1" customWidth="1"/>
    <col min="11" max="11" width="15.33203125" bestFit="1" customWidth="1"/>
    <col min="12" max="12" width="15.83203125" bestFit="1" customWidth="1"/>
    <col min="13" max="13" width="15.33203125" bestFit="1" customWidth="1"/>
    <col min="14" max="14" width="15.83203125" bestFit="1" customWidth="1"/>
  </cols>
  <sheetData>
    <row r="2" spans="4:6" x14ac:dyDescent="0.2">
      <c r="D2" s="1" t="s">
        <v>0</v>
      </c>
      <c r="E2" s="1">
        <v>15000</v>
      </c>
    </row>
    <row r="5" spans="4:6" x14ac:dyDescent="0.2">
      <c r="D5" s="1" t="s">
        <v>1</v>
      </c>
      <c r="E5" s="7" t="s">
        <v>3</v>
      </c>
      <c r="F5" s="7" t="s">
        <v>4</v>
      </c>
    </row>
    <row r="6" spans="4:6" x14ac:dyDescent="0.2">
      <c r="D6" s="1" t="s">
        <v>2</v>
      </c>
      <c r="E6" s="1">
        <v>0.9</v>
      </c>
      <c r="F6" s="1">
        <v>0.85</v>
      </c>
    </row>
    <row r="7" spans="4:6" x14ac:dyDescent="0.2">
      <c r="D7" s="1" t="s">
        <v>6</v>
      </c>
      <c r="E7" s="1">
        <v>9</v>
      </c>
      <c r="F7" s="1">
        <v>9.5</v>
      </c>
    </row>
    <row r="8" spans="4:6" x14ac:dyDescent="0.2">
      <c r="D8" s="1" t="s">
        <v>7</v>
      </c>
      <c r="E8" s="1">
        <v>5</v>
      </c>
      <c r="F8" s="1">
        <v>7</v>
      </c>
    </row>
    <row r="11" spans="4:6" x14ac:dyDescent="0.2">
      <c r="D11" s="1" t="s">
        <v>5</v>
      </c>
      <c r="E11" s="7" t="s">
        <v>3</v>
      </c>
      <c r="F11" s="7" t="s">
        <v>4</v>
      </c>
    </row>
    <row r="12" spans="4:6" x14ac:dyDescent="0.2">
      <c r="D12" s="1" t="s">
        <v>2</v>
      </c>
      <c r="E12" s="1">
        <v>0.8</v>
      </c>
      <c r="F12" s="1">
        <v>0.95</v>
      </c>
    </row>
    <row r="13" spans="4:6" x14ac:dyDescent="0.2">
      <c r="D13" s="1" t="s">
        <v>6</v>
      </c>
      <c r="E13" s="1">
        <v>7.5</v>
      </c>
      <c r="F13" s="1">
        <v>7.5</v>
      </c>
    </row>
    <row r="14" spans="4:6" x14ac:dyDescent="0.2">
      <c r="D14" s="1" t="s">
        <v>7</v>
      </c>
      <c r="E14" s="1">
        <v>6</v>
      </c>
      <c r="F14" s="1">
        <v>10</v>
      </c>
    </row>
    <row r="16" spans="4:6" x14ac:dyDescent="0.2">
      <c r="D16" s="1"/>
      <c r="E16" s="7" t="s">
        <v>3</v>
      </c>
      <c r="F16" s="7" t="s">
        <v>4</v>
      </c>
    </row>
    <row r="17" spans="4:10" x14ac:dyDescent="0.2">
      <c r="D17" s="1" t="s">
        <v>17</v>
      </c>
      <c r="E17" s="1">
        <v>15000</v>
      </c>
      <c r="F17" s="4">
        <f>E17-E28+E31</f>
        <v>120990.03333333333</v>
      </c>
    </row>
    <row r="18" spans="4:10" x14ac:dyDescent="0.2">
      <c r="D18" s="1" t="s">
        <v>20</v>
      </c>
      <c r="E18" s="4">
        <f>E22*E8</f>
        <v>9905</v>
      </c>
      <c r="F18" s="4">
        <f>F22*F8</f>
        <v>83854.000000000015</v>
      </c>
      <c r="H18" s="5"/>
      <c r="I18" s="5" t="s">
        <v>24</v>
      </c>
      <c r="J18" s="5" t="s">
        <v>25</v>
      </c>
    </row>
    <row r="19" spans="4:10" x14ac:dyDescent="0.2">
      <c r="D19" s="1" t="s">
        <v>21</v>
      </c>
      <c r="E19" s="4">
        <f>E23*E14</f>
        <v>4246</v>
      </c>
      <c r="F19" s="4">
        <f>F23*F14</f>
        <v>35938</v>
      </c>
      <c r="H19" s="5" t="s">
        <v>3</v>
      </c>
      <c r="I19" s="5">
        <f>0.45*SUM(E20:E21)</f>
        <v>6367.95</v>
      </c>
      <c r="J19" s="5">
        <f>0.7*SUM(E20:E21)</f>
        <v>9905.6999999999989</v>
      </c>
    </row>
    <row r="20" spans="4:10" x14ac:dyDescent="0.2">
      <c r="D20" s="1" t="s">
        <v>8</v>
      </c>
      <c r="E20" s="11">
        <v>9905</v>
      </c>
      <c r="F20" s="11">
        <v>83854</v>
      </c>
      <c r="H20" s="5" t="s">
        <v>4</v>
      </c>
      <c r="I20" s="5">
        <f>0.45*SUM(F20:F21)</f>
        <v>53906.400000000001</v>
      </c>
      <c r="J20" s="5">
        <f>0.7*SUM(F20:F21)</f>
        <v>83854.399999999994</v>
      </c>
    </row>
    <row r="21" spans="4:10" x14ac:dyDescent="0.2">
      <c r="D21" s="1" t="s">
        <v>9</v>
      </c>
      <c r="E21" s="11">
        <v>4246</v>
      </c>
      <c r="F21" s="11">
        <v>35938</v>
      </c>
    </row>
    <row r="22" spans="4:10" x14ac:dyDescent="0.2">
      <c r="D22" s="1" t="s">
        <v>10</v>
      </c>
      <c r="E22" s="13">
        <v>1981</v>
      </c>
      <c r="F22" s="13">
        <v>11979.142857142859</v>
      </c>
    </row>
    <row r="23" spans="4:10" x14ac:dyDescent="0.2">
      <c r="D23" s="1" t="s">
        <v>11</v>
      </c>
      <c r="E23" s="13">
        <v>707.66666666666674</v>
      </c>
      <c r="F23" s="13">
        <v>3593.7999999999997</v>
      </c>
    </row>
    <row r="24" spans="4:10" x14ac:dyDescent="0.2">
      <c r="D24" s="7" t="s">
        <v>19</v>
      </c>
      <c r="E24" s="8">
        <f>SUM(E22:E23)</f>
        <v>2688.666666666667</v>
      </c>
      <c r="F24" s="10">
        <f>SUM(F22:F23)</f>
        <v>15572.942857142858</v>
      </c>
    </row>
    <row r="25" spans="4:10" x14ac:dyDescent="0.2">
      <c r="D25" s="1" t="s">
        <v>12</v>
      </c>
      <c r="E25" s="3">
        <f>E6*E18</f>
        <v>8914.5</v>
      </c>
      <c r="F25" s="2">
        <f>F6*F18</f>
        <v>71275.900000000009</v>
      </c>
    </row>
    <row r="26" spans="4:10" x14ac:dyDescent="0.2">
      <c r="D26" s="1" t="s">
        <v>13</v>
      </c>
      <c r="E26" s="3">
        <f>E12*E19</f>
        <v>3396.8</v>
      </c>
      <c r="F26" s="2">
        <f>F12*F19</f>
        <v>34141.1</v>
      </c>
    </row>
    <row r="27" spans="4:10" x14ac:dyDescent="0.2">
      <c r="D27" s="1" t="s">
        <v>23</v>
      </c>
      <c r="E27" s="3">
        <f>SUM(E25:E26)</f>
        <v>12311.3</v>
      </c>
      <c r="F27" s="2">
        <f>SUM(F25:F26)</f>
        <v>105417</v>
      </c>
    </row>
    <row r="28" spans="4:10" x14ac:dyDescent="0.2">
      <c r="D28" s="7" t="s">
        <v>14</v>
      </c>
      <c r="E28" s="7">
        <f>E27+E24</f>
        <v>14999.966666666667</v>
      </c>
      <c r="F28" s="8">
        <f>F27+F24</f>
        <v>120989.94285714286</v>
      </c>
    </row>
    <row r="29" spans="4:10" x14ac:dyDescent="0.2">
      <c r="D29" s="1" t="s">
        <v>15</v>
      </c>
      <c r="E29" s="1">
        <f>E7*E20</f>
        <v>89145</v>
      </c>
      <c r="F29" s="4">
        <f>F7*F20</f>
        <v>796613</v>
      </c>
    </row>
    <row r="30" spans="4:10" x14ac:dyDescent="0.2">
      <c r="D30" s="1" t="s">
        <v>16</v>
      </c>
      <c r="E30" s="1">
        <f>E21*E13</f>
        <v>31845</v>
      </c>
      <c r="F30" s="4">
        <f>F21*F13</f>
        <v>269535</v>
      </c>
    </row>
    <row r="31" spans="4:10" x14ac:dyDescent="0.2">
      <c r="D31" s="7" t="s">
        <v>22</v>
      </c>
      <c r="E31" s="9">
        <f>SUM(E29:E30)</f>
        <v>120990</v>
      </c>
      <c r="F31" s="9">
        <f>SUM(F29:F30)</f>
        <v>1066148</v>
      </c>
      <c r="H31" s="6" t="s">
        <v>26</v>
      </c>
    </row>
    <row r="32" spans="4:10" x14ac:dyDescent="0.2">
      <c r="D32" s="7" t="s">
        <v>18</v>
      </c>
      <c r="E32" s="8">
        <f>E31-E27-E24</f>
        <v>105990.03333333333</v>
      </c>
      <c r="F32" s="8">
        <f>F31-F27-F24</f>
        <v>945158.05714285711</v>
      </c>
      <c r="H32" s="12">
        <f>SUM(E32:F32)</f>
        <v>1051148.0904761904</v>
      </c>
    </row>
  </sheetData>
  <pageMargins left="0.7" right="0.7" top="0.75" bottom="0.75" header="0.3" footer="0.3"/>
  <ignoredErrors>
    <ignoredError sqref="E24:F24 I19:J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Dengale</dc:creator>
  <cp:lastModifiedBy>Guanren Lu (Student)</cp:lastModifiedBy>
  <dcterms:created xsi:type="dcterms:W3CDTF">2023-11-03T01:40:40Z</dcterms:created>
  <dcterms:modified xsi:type="dcterms:W3CDTF">2023-11-03T03:49:29Z</dcterms:modified>
</cp:coreProperties>
</file>