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guanren/Downloads/"/>
    </mc:Choice>
  </mc:AlternateContent>
  <xr:revisionPtr revIDLastSave="0" documentId="8_{E0968B03-FEA2-C84E-AC3D-2BDFFD4FC4C9}" xr6:coauthVersionLast="47" xr6:coauthVersionMax="47" xr10:uidLastSave="{00000000-0000-0000-0000-000000000000}"/>
  <bookViews>
    <workbookView xWindow="0" yWindow="500" windowWidth="25820" windowHeight="15500" xr2:uid="{1A4B75D1-AD0B-4608-B501-003C38856C32}"/>
  </bookViews>
  <sheets>
    <sheet name="Sheet1" sheetId="1" r:id="rId1"/>
  </sheets>
  <definedNames>
    <definedName name="solver_adj" localSheetId="0" hidden="1">Sheet1!$L$3:$Q$14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Sheet1!$F$14</definedName>
    <definedName name="solver_lhs10" localSheetId="0" hidden="1">Sheet1!$L$7:$L$8</definedName>
    <definedName name="solver_lhs11" localSheetId="0" hidden="1">Sheet1!$N$11</definedName>
    <definedName name="solver_lhs12" localSheetId="0" hidden="1">Sheet1!$O$7</definedName>
    <definedName name="solver_lhs13" localSheetId="0" hidden="1">Sheet1!$P$11</definedName>
    <definedName name="solver_lhs14" localSheetId="0" hidden="1">Sheet1!$Q$11</definedName>
    <definedName name="solver_lhs15" localSheetId="0" hidden="1">Sheet1!$Q$7</definedName>
    <definedName name="solver_lhs16" localSheetId="0" hidden="1">Sheet1!$R$3:$R$14</definedName>
    <definedName name="solver_lhs2" localSheetId="0" hidden="1">Sheet1!$L$10:$L$12</definedName>
    <definedName name="solver_lhs3" localSheetId="0" hidden="1">Sheet1!$L$14</definedName>
    <definedName name="solver_lhs4" localSheetId="0" hidden="1">Sheet1!$L$15:$Q$15</definedName>
    <definedName name="solver_lhs5" localSheetId="0" hidden="1">Sheet1!$L$15:$Q$15</definedName>
    <definedName name="solver_lhs6" localSheetId="0" hidden="1">Sheet1!$L$3</definedName>
    <definedName name="solver_lhs7" localSheetId="0" hidden="1">Sheet1!$L$4</definedName>
    <definedName name="solver_lhs8" localSheetId="0" hidden="1">Sheet1!$L$5</definedName>
    <definedName name="solver_lhs9" localSheetId="0" hidden="1">Sheet1!$L$7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16</definedName>
    <definedName name="solver_nwt" localSheetId="0" hidden="1">1</definedName>
    <definedName name="solver_opt" localSheetId="0" hidden="1">Sheet1!$AA$21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16" localSheetId="0" hidden="1">2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3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Sheet1!$C$3:$C$14</definedName>
    <definedName name="solver_rhs2" localSheetId="0" hidden="1">0</definedName>
    <definedName name="solver_rhs3" localSheetId="0" hidden="1">0</definedName>
    <definedName name="solver_rhs4" localSheetId="0" hidden="1">Sheet1!$F$18:$K$18</definedName>
    <definedName name="solver_rhs5" localSheetId="0" hidden="1">Sheet1!$F$19:$K$19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AA3" i="1"/>
  <c r="AB3" i="1"/>
  <c r="AC3" i="1"/>
  <c r="AD3" i="1"/>
  <c r="Z4" i="1"/>
  <c r="AA4" i="1"/>
  <c r="AB4" i="1"/>
  <c r="AC4" i="1"/>
  <c r="AD4" i="1"/>
  <c r="Z5" i="1"/>
  <c r="AA5" i="1"/>
  <c r="AB5" i="1"/>
  <c r="AC5" i="1"/>
  <c r="AD5" i="1"/>
  <c r="Z6" i="1"/>
  <c r="AA6" i="1"/>
  <c r="AB6" i="1"/>
  <c r="AC6" i="1"/>
  <c r="AD6" i="1"/>
  <c r="Z7" i="1"/>
  <c r="AA7" i="1"/>
  <c r="AB7" i="1"/>
  <c r="AC7" i="1"/>
  <c r="AD7" i="1"/>
  <c r="Z8" i="1"/>
  <c r="AA8" i="1"/>
  <c r="AB8" i="1"/>
  <c r="AC8" i="1"/>
  <c r="AD8" i="1"/>
  <c r="Z9" i="1"/>
  <c r="AA9" i="1"/>
  <c r="AB9" i="1"/>
  <c r="AC9" i="1"/>
  <c r="AD9" i="1"/>
  <c r="Z10" i="1"/>
  <c r="AA10" i="1"/>
  <c r="AB10" i="1"/>
  <c r="AC10" i="1"/>
  <c r="AD10" i="1"/>
  <c r="Z11" i="1"/>
  <c r="AA11" i="1"/>
  <c r="AB11" i="1"/>
  <c r="AC11" i="1"/>
  <c r="AD11" i="1"/>
  <c r="Z12" i="1"/>
  <c r="AA12" i="1"/>
  <c r="AB12" i="1"/>
  <c r="AC12" i="1"/>
  <c r="AD12" i="1"/>
  <c r="Z13" i="1"/>
  <c r="AA13" i="1"/>
  <c r="AB13" i="1"/>
  <c r="AC13" i="1"/>
  <c r="AD13" i="1"/>
  <c r="Z14" i="1"/>
  <c r="AA14" i="1"/>
  <c r="AB14" i="1"/>
  <c r="AC14" i="1"/>
  <c r="AD14" i="1"/>
  <c r="Y4" i="1"/>
  <c r="Y5" i="1"/>
  <c r="Y6" i="1"/>
  <c r="Y7" i="1"/>
  <c r="Y8" i="1"/>
  <c r="Y9" i="1"/>
  <c r="Y10" i="1"/>
  <c r="Y11" i="1"/>
  <c r="Y12" i="1"/>
  <c r="Y13" i="1"/>
  <c r="Y14" i="1"/>
  <c r="Y3" i="1"/>
  <c r="S4" i="1"/>
  <c r="T4" i="1"/>
  <c r="U4" i="1"/>
  <c r="V4" i="1"/>
  <c r="W4" i="1"/>
  <c r="X4" i="1"/>
  <c r="S5" i="1"/>
  <c r="T5" i="1"/>
  <c r="U5" i="1"/>
  <c r="V5" i="1"/>
  <c r="W5" i="1"/>
  <c r="X5" i="1"/>
  <c r="S6" i="1"/>
  <c r="T6" i="1"/>
  <c r="U6" i="1"/>
  <c r="V6" i="1"/>
  <c r="W6" i="1"/>
  <c r="X6" i="1"/>
  <c r="S7" i="1"/>
  <c r="T7" i="1"/>
  <c r="U7" i="1"/>
  <c r="V7" i="1"/>
  <c r="W7" i="1"/>
  <c r="X7" i="1"/>
  <c r="S8" i="1"/>
  <c r="T8" i="1"/>
  <c r="U8" i="1"/>
  <c r="V8" i="1"/>
  <c r="W8" i="1"/>
  <c r="X8" i="1"/>
  <c r="S9" i="1"/>
  <c r="T9" i="1"/>
  <c r="U9" i="1"/>
  <c r="V9" i="1"/>
  <c r="W9" i="1"/>
  <c r="X9" i="1"/>
  <c r="S10" i="1"/>
  <c r="T10" i="1"/>
  <c r="U10" i="1"/>
  <c r="V10" i="1"/>
  <c r="W10" i="1"/>
  <c r="X10" i="1"/>
  <c r="S11" i="1"/>
  <c r="T11" i="1"/>
  <c r="U11" i="1"/>
  <c r="V11" i="1"/>
  <c r="W11" i="1"/>
  <c r="X11" i="1"/>
  <c r="S12" i="1"/>
  <c r="T12" i="1"/>
  <c r="U12" i="1"/>
  <c r="V12" i="1"/>
  <c r="W12" i="1"/>
  <c r="X12" i="1"/>
  <c r="S13" i="1"/>
  <c r="T13" i="1"/>
  <c r="U13" i="1"/>
  <c r="V13" i="1"/>
  <c r="W13" i="1"/>
  <c r="X13" i="1"/>
  <c r="S14" i="1"/>
  <c r="T14" i="1"/>
  <c r="U14" i="1"/>
  <c r="V14" i="1"/>
  <c r="W14" i="1"/>
  <c r="X14" i="1"/>
  <c r="X3" i="1"/>
  <c r="W3" i="1"/>
  <c r="V3" i="1"/>
  <c r="U3" i="1"/>
  <c r="T3" i="1"/>
  <c r="S3" i="1"/>
  <c r="M15" i="1"/>
  <c r="N15" i="1"/>
  <c r="O15" i="1"/>
  <c r="P15" i="1"/>
  <c r="Q15" i="1"/>
  <c r="L15" i="1"/>
  <c r="R4" i="1"/>
  <c r="R5" i="1"/>
  <c r="R6" i="1"/>
  <c r="R7" i="1"/>
  <c r="R8" i="1"/>
  <c r="R9" i="1"/>
  <c r="R10" i="1"/>
  <c r="R11" i="1"/>
  <c r="R12" i="1"/>
  <c r="R13" i="1"/>
  <c r="R14" i="1"/>
  <c r="R3" i="1"/>
  <c r="AA21" i="1" l="1"/>
</calcChain>
</file>

<file path=xl/sharedStrings.xml><?xml version="1.0" encoding="utf-8"?>
<sst xmlns="http://schemas.openxmlformats.org/spreadsheetml/2006/main" count="64" uniqueCount="43">
  <si>
    <t>Carrier</t>
  </si>
  <si>
    <t>Destination</t>
  </si>
  <si>
    <t>State</t>
  </si>
  <si>
    <t>Trips</t>
  </si>
  <si>
    <t>Stops</t>
  </si>
  <si>
    <t>Miles</t>
  </si>
  <si>
    <t>ABCT</t>
  </si>
  <si>
    <t>IRST</t>
  </si>
  <si>
    <t>LAST</t>
  </si>
  <si>
    <t>MRST</t>
  </si>
  <si>
    <t>NEST</t>
  </si>
  <si>
    <t>PSST</t>
  </si>
  <si>
    <t>Atlanta</t>
  </si>
  <si>
    <t>GA</t>
  </si>
  <si>
    <t>Everett</t>
  </si>
  <si>
    <t>MA</t>
  </si>
  <si>
    <t>Ephrata</t>
  </si>
  <si>
    <t>PA</t>
  </si>
  <si>
    <t>Riverview</t>
  </si>
  <si>
    <t>MI</t>
  </si>
  <si>
    <t>Carson</t>
  </si>
  <si>
    <t>CA</t>
  </si>
  <si>
    <t>Chamblee</t>
  </si>
  <si>
    <t>Roseville</t>
  </si>
  <si>
    <t>MN</t>
  </si>
  <si>
    <t>Hanover</t>
  </si>
  <si>
    <t>Sparks</t>
  </si>
  <si>
    <t>NV</t>
  </si>
  <si>
    <t>Parsippany</t>
  </si>
  <si>
    <t>NJ</t>
  </si>
  <si>
    <t>Effingham</t>
  </si>
  <si>
    <t>IL</t>
  </si>
  <si>
    <t>Kearny</t>
  </si>
  <si>
    <t>Minimum charge per truckload</t>
  </si>
  <si>
    <t>Stop-off charge</t>
  </si>
  <si>
    <t>Available pulls</t>
  </si>
  <si>
    <t>Commitment</t>
  </si>
  <si>
    <t>Number of trips</t>
  </si>
  <si>
    <t>Cost</t>
  </si>
  <si>
    <t>Total cost</t>
  </si>
  <si>
    <t>Total trips per carrier</t>
  </si>
  <si>
    <t>Total trips per destination</t>
  </si>
  <si>
    <t>Cost per truckload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</si>
</sst>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D58C-9A49-4932-862B-698C2F0B34BB}">
  <dimension ref="A1:AD21"/>
  <sheetViews>
    <sheetView tabSelected="1" workbookViewId="0">
      <selection activeCell="L11" sqref="L11"/>
    </sheetView>
  </sheetViews>
  <sheetFormatPr baseColWidth="10" defaultColWidth="14.5" defaultRowHeight="15" x14ac:dyDescent="0.2"/>
  <cols>
    <col min="1" max="1" width="10.5" bestFit="1" customWidth="1"/>
    <col min="2" max="2" width="5.1640625" bestFit="1" customWidth="1"/>
    <col min="3" max="5" width="5.5" bestFit="1" customWidth="1"/>
    <col min="6" max="6" width="6.33203125" bestFit="1" customWidth="1"/>
    <col min="7" max="7" width="5.5" bestFit="1" customWidth="1"/>
    <col min="8" max="8" width="6" bestFit="1" customWidth="1"/>
    <col min="9" max="9" width="6.5" bestFit="1" customWidth="1"/>
    <col min="10" max="10" width="6.1640625" bestFit="1" customWidth="1"/>
    <col min="11" max="11" width="5.6640625" bestFit="1" customWidth="1"/>
  </cols>
  <sheetData>
    <row r="1" spans="1:30" x14ac:dyDescent="0.2">
      <c r="A1" s="1"/>
      <c r="B1" s="1"/>
      <c r="C1" s="1"/>
      <c r="D1" s="1"/>
      <c r="E1" s="15" t="s">
        <v>0</v>
      </c>
      <c r="F1" s="15"/>
      <c r="G1" s="15"/>
      <c r="H1" s="15"/>
      <c r="I1" s="15"/>
      <c r="J1" s="15"/>
      <c r="K1" s="2"/>
      <c r="L1" s="14" t="s">
        <v>37</v>
      </c>
      <c r="M1" s="14"/>
      <c r="N1" s="14"/>
      <c r="O1" s="14"/>
      <c r="P1" s="14"/>
      <c r="Q1" s="14"/>
      <c r="R1" s="11"/>
      <c r="S1" s="14" t="s">
        <v>42</v>
      </c>
      <c r="T1" s="14"/>
      <c r="U1" s="14"/>
      <c r="V1" s="14"/>
      <c r="W1" s="14"/>
      <c r="X1" s="14"/>
      <c r="Y1" s="14" t="s">
        <v>38</v>
      </c>
      <c r="Z1" s="14"/>
      <c r="AA1" s="14"/>
      <c r="AB1" s="14"/>
      <c r="AC1" s="14"/>
      <c r="AD1" s="14"/>
    </row>
    <row r="2" spans="1:30" ht="30" x14ac:dyDescent="0.2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41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</row>
    <row r="3" spans="1:30" x14ac:dyDescent="0.2">
      <c r="A3" s="4" t="s">
        <v>12</v>
      </c>
      <c r="B3" s="5" t="s">
        <v>13</v>
      </c>
      <c r="C3" s="5">
        <v>4</v>
      </c>
      <c r="D3" s="5">
        <v>0</v>
      </c>
      <c r="E3" s="5">
        <v>612</v>
      </c>
      <c r="F3" s="5">
        <v>0</v>
      </c>
      <c r="G3" s="5">
        <v>0.88</v>
      </c>
      <c r="H3" s="5">
        <v>1.1499999999999999</v>
      </c>
      <c r="I3" s="5">
        <v>0.87</v>
      </c>
      <c r="J3" s="5">
        <v>0.95</v>
      </c>
      <c r="K3" s="5">
        <v>1.05</v>
      </c>
      <c r="L3" s="5">
        <v>0</v>
      </c>
      <c r="M3" s="5">
        <v>0</v>
      </c>
      <c r="N3" s="5">
        <v>0</v>
      </c>
      <c r="O3" s="5">
        <v>4</v>
      </c>
      <c r="P3" s="5">
        <v>0</v>
      </c>
      <c r="Q3" s="5">
        <v>0</v>
      </c>
      <c r="R3" s="5">
        <f>SUM(L3:Q3)</f>
        <v>4</v>
      </c>
      <c r="S3" s="19">
        <f>IF($E3*$F3+$D3*$F$17&lt;$F$16,$F$16,$E3*$F3+$D3*$F$17)</f>
        <v>350</v>
      </c>
      <c r="T3" s="5">
        <f>IF($E3*$G3+$D3*$G$17&lt;$G$16,$G$16,$E3*$G3+$D3*$G$17)</f>
        <v>538.56000000000006</v>
      </c>
      <c r="U3" s="5">
        <f>IF($E3*$H3+$D3*H$17&lt;$H$16,$H$16,$E3*$H3+$D3*H$17)</f>
        <v>703.8</v>
      </c>
      <c r="V3" s="5">
        <f>IF($E3*$I3+$D3*I$17&lt;$I$16,$I$16,$E3*$I3+$D3*I$17)</f>
        <v>532.43999999999994</v>
      </c>
      <c r="W3" s="5">
        <f>IF($E3*$J3+$D3*$J$17&lt;$J$16,$J$16,$E3*$J3+$D3*$J$17)</f>
        <v>581.4</v>
      </c>
      <c r="X3" s="5">
        <f>IF($E3*$K3+$D3*$K$17&lt;$K$16,$K$16,$E3*$K3+$D3*$K$17)</f>
        <v>642.6</v>
      </c>
      <c r="Y3" s="5">
        <f>L3*S3</f>
        <v>0</v>
      </c>
      <c r="Z3" s="5">
        <f t="shared" ref="Z3:AD14" si="0">M3*T3</f>
        <v>0</v>
      </c>
      <c r="AA3" s="5">
        <f t="shared" si="0"/>
        <v>0</v>
      </c>
      <c r="AB3" s="5">
        <f t="shared" si="0"/>
        <v>2129.7599999999998</v>
      </c>
      <c r="AC3" s="5">
        <f t="shared" si="0"/>
        <v>0</v>
      </c>
      <c r="AD3" s="5">
        <f t="shared" si="0"/>
        <v>0</v>
      </c>
    </row>
    <row r="4" spans="1:30" x14ac:dyDescent="0.2">
      <c r="A4" s="6" t="s">
        <v>14</v>
      </c>
      <c r="B4" s="7" t="s">
        <v>15</v>
      </c>
      <c r="C4" s="7">
        <v>1</v>
      </c>
      <c r="D4" s="7">
        <v>3</v>
      </c>
      <c r="E4" s="7">
        <v>612</v>
      </c>
      <c r="F4" s="7">
        <v>0</v>
      </c>
      <c r="G4" s="7">
        <v>1.18</v>
      </c>
      <c r="H4" s="7">
        <v>1.27</v>
      </c>
      <c r="I4" s="7">
        <v>1.39</v>
      </c>
      <c r="J4" s="7">
        <v>1.35</v>
      </c>
      <c r="K4" s="7">
        <v>1.28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f t="shared" ref="R4:R14" si="1">SUM(L4:Q4)</f>
        <v>1</v>
      </c>
      <c r="S4" s="19">
        <f t="shared" ref="S4:S14" si="2">IF($E4*$F4+$D4*$F$17&lt;$F$16,$F$16,$E4*$F4+$D4*$F$17)</f>
        <v>350</v>
      </c>
      <c r="T4" s="5">
        <f t="shared" ref="T4:T14" si="3">IF($E4*$G4+$D4*$G$17&lt;$G$16,$G$16,$E4*$G4+$D4*$G$17)</f>
        <v>947.16</v>
      </c>
      <c r="U4" s="5">
        <f t="shared" ref="U4:U14" si="4">IF($E4*$H4+$D4*H$17&lt;$H$16,$H$16,$E4*$H4+$D4*H$17)</f>
        <v>927.24</v>
      </c>
      <c r="V4" s="5">
        <f t="shared" ref="V4:V14" si="5">IF($E4*$I4+$D4*I$17&lt;$I$16,$I$16,$E4*$I4+$D4*I$17)</f>
        <v>955.68</v>
      </c>
      <c r="W4" s="5">
        <f t="shared" ref="W4:W14" si="6">IF($E4*$J4+$D4*$J$17&lt;$J$16,$J$16,$E4*$J4+$D4*$J$17)</f>
        <v>976.2</v>
      </c>
      <c r="X4" s="5">
        <f t="shared" ref="X4:X14" si="7">IF($E4*$K4+$D4*$K$17&lt;$K$16,$K$16,$E4*$K4+$D4*$K$17)</f>
        <v>933.36</v>
      </c>
      <c r="Y4" s="5">
        <f t="shared" ref="Y4:Y14" si="8">L4*S4</f>
        <v>0</v>
      </c>
      <c r="Z4" s="5">
        <f t="shared" si="0"/>
        <v>0</v>
      </c>
      <c r="AA4" s="5">
        <f t="shared" si="0"/>
        <v>0</v>
      </c>
      <c r="AB4" s="5">
        <f t="shared" si="0"/>
        <v>0</v>
      </c>
      <c r="AC4" s="5">
        <f t="shared" si="0"/>
        <v>0</v>
      </c>
      <c r="AD4" s="5">
        <f t="shared" si="0"/>
        <v>933.36</v>
      </c>
    </row>
    <row r="5" spans="1:30" x14ac:dyDescent="0.2">
      <c r="A5" s="4" t="s">
        <v>16</v>
      </c>
      <c r="B5" s="5" t="s">
        <v>17</v>
      </c>
      <c r="C5" s="5">
        <v>3</v>
      </c>
      <c r="D5" s="5">
        <v>0</v>
      </c>
      <c r="E5" s="5">
        <v>190</v>
      </c>
      <c r="F5" s="5">
        <v>0</v>
      </c>
      <c r="G5" s="5">
        <v>3.42</v>
      </c>
      <c r="H5" s="5">
        <v>1.73</v>
      </c>
      <c r="I5" s="5">
        <v>1.71</v>
      </c>
      <c r="J5" s="5">
        <v>1.82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2</v>
      </c>
      <c r="R5" s="5">
        <f t="shared" si="1"/>
        <v>3</v>
      </c>
      <c r="S5" s="19">
        <f t="shared" si="2"/>
        <v>350</v>
      </c>
      <c r="T5" s="5">
        <f t="shared" si="3"/>
        <v>649.79999999999995</v>
      </c>
      <c r="U5" s="5">
        <f t="shared" si="4"/>
        <v>350</v>
      </c>
      <c r="V5" s="5">
        <f t="shared" si="5"/>
        <v>324.89999999999998</v>
      </c>
      <c r="W5" s="5">
        <f t="shared" si="6"/>
        <v>350</v>
      </c>
      <c r="X5" s="5">
        <f t="shared" si="7"/>
        <v>380</v>
      </c>
      <c r="Y5" s="5">
        <f t="shared" si="8"/>
        <v>0</v>
      </c>
      <c r="Z5" s="5">
        <f t="shared" si="0"/>
        <v>0</v>
      </c>
      <c r="AA5" s="5">
        <f t="shared" si="0"/>
        <v>350</v>
      </c>
      <c r="AB5" s="5">
        <f t="shared" si="0"/>
        <v>0</v>
      </c>
      <c r="AC5" s="5">
        <f t="shared" si="0"/>
        <v>0</v>
      </c>
      <c r="AD5" s="5">
        <f t="shared" si="0"/>
        <v>760</v>
      </c>
    </row>
    <row r="6" spans="1:30" x14ac:dyDescent="0.2">
      <c r="A6" s="6" t="s">
        <v>18</v>
      </c>
      <c r="B6" s="7" t="s">
        <v>19</v>
      </c>
      <c r="C6" s="7">
        <v>5</v>
      </c>
      <c r="D6" s="7">
        <v>0</v>
      </c>
      <c r="E6" s="7">
        <v>383</v>
      </c>
      <c r="F6" s="7">
        <v>0.79</v>
      </c>
      <c r="G6" s="7">
        <v>1.01</v>
      </c>
      <c r="H6" s="7">
        <v>1.25</v>
      </c>
      <c r="I6" s="7">
        <v>0.96</v>
      </c>
      <c r="J6" s="7">
        <v>0.95</v>
      </c>
      <c r="K6" s="7">
        <v>1.1100000000000001</v>
      </c>
      <c r="L6" s="5">
        <v>4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f t="shared" si="1"/>
        <v>5</v>
      </c>
      <c r="S6" s="5">
        <f t="shared" si="2"/>
        <v>350</v>
      </c>
      <c r="T6" s="5">
        <f t="shared" si="3"/>
        <v>400</v>
      </c>
      <c r="U6" s="5">
        <f t="shared" si="4"/>
        <v>478.75</v>
      </c>
      <c r="V6" s="5">
        <f t="shared" si="5"/>
        <v>367.68</v>
      </c>
      <c r="W6" s="5">
        <f t="shared" si="6"/>
        <v>363.84999999999997</v>
      </c>
      <c r="X6" s="5">
        <f t="shared" si="7"/>
        <v>425.13000000000005</v>
      </c>
      <c r="Y6" s="5">
        <f t="shared" si="8"/>
        <v>1400</v>
      </c>
      <c r="Z6" s="5">
        <f t="shared" si="0"/>
        <v>0</v>
      </c>
      <c r="AA6" s="5">
        <f t="shared" si="0"/>
        <v>0</v>
      </c>
      <c r="AB6" s="5">
        <f t="shared" si="0"/>
        <v>367.68</v>
      </c>
      <c r="AC6" s="5">
        <f t="shared" si="0"/>
        <v>0</v>
      </c>
      <c r="AD6" s="5">
        <f t="shared" si="0"/>
        <v>0</v>
      </c>
    </row>
    <row r="7" spans="1:30" x14ac:dyDescent="0.2">
      <c r="A7" s="8" t="s">
        <v>20</v>
      </c>
      <c r="B7" s="9" t="s">
        <v>21</v>
      </c>
      <c r="C7" s="9">
        <v>1</v>
      </c>
      <c r="D7" s="9">
        <v>2</v>
      </c>
      <c r="E7" s="9">
        <v>3063</v>
      </c>
      <c r="F7" s="9">
        <v>0</v>
      </c>
      <c r="G7" s="9">
        <v>0.8</v>
      </c>
      <c r="H7" s="9">
        <v>0.87</v>
      </c>
      <c r="I7" s="9">
        <v>0</v>
      </c>
      <c r="J7" s="9">
        <v>1</v>
      </c>
      <c r="K7" s="9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f t="shared" si="1"/>
        <v>1</v>
      </c>
      <c r="S7" s="19">
        <f t="shared" si="2"/>
        <v>350</v>
      </c>
      <c r="T7" s="5">
        <f t="shared" si="3"/>
        <v>2600.4</v>
      </c>
      <c r="U7" s="5">
        <f t="shared" si="4"/>
        <v>2764.81</v>
      </c>
      <c r="V7" s="19">
        <f t="shared" si="5"/>
        <v>300</v>
      </c>
      <c r="W7" s="5">
        <f t="shared" si="6"/>
        <v>3163</v>
      </c>
      <c r="X7" s="19">
        <f t="shared" si="7"/>
        <v>300</v>
      </c>
      <c r="Y7" s="5">
        <f t="shared" si="8"/>
        <v>0</v>
      </c>
      <c r="Z7" s="5">
        <f t="shared" si="0"/>
        <v>2600.4</v>
      </c>
      <c r="AA7" s="5">
        <f t="shared" si="0"/>
        <v>0</v>
      </c>
      <c r="AB7" s="5">
        <f t="shared" si="0"/>
        <v>0</v>
      </c>
      <c r="AC7" s="5">
        <f t="shared" si="0"/>
        <v>0</v>
      </c>
      <c r="AD7" s="5">
        <f t="shared" si="0"/>
        <v>0</v>
      </c>
    </row>
    <row r="8" spans="1:30" x14ac:dyDescent="0.2">
      <c r="A8" s="6" t="s">
        <v>22</v>
      </c>
      <c r="B8" s="7" t="s">
        <v>13</v>
      </c>
      <c r="C8" s="7">
        <v>1</v>
      </c>
      <c r="D8" s="7">
        <v>0</v>
      </c>
      <c r="E8" s="7">
        <v>429</v>
      </c>
      <c r="F8" s="7">
        <v>0</v>
      </c>
      <c r="G8" s="7">
        <v>1.23</v>
      </c>
      <c r="H8" s="7">
        <v>1.61</v>
      </c>
      <c r="I8" s="7">
        <v>1.22</v>
      </c>
      <c r="J8" s="7">
        <v>1.33</v>
      </c>
      <c r="K8" s="7">
        <v>1.47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f t="shared" si="1"/>
        <v>1</v>
      </c>
      <c r="S8" s="19">
        <f t="shared" si="2"/>
        <v>350</v>
      </c>
      <c r="T8" s="5">
        <f t="shared" si="3"/>
        <v>527.66999999999996</v>
      </c>
      <c r="U8" s="5">
        <f t="shared" si="4"/>
        <v>690.69</v>
      </c>
      <c r="V8" s="5">
        <f t="shared" si="5"/>
        <v>523.38</v>
      </c>
      <c r="W8" s="5">
        <f t="shared" si="6"/>
        <v>570.57000000000005</v>
      </c>
      <c r="X8" s="5">
        <f t="shared" si="7"/>
        <v>630.63</v>
      </c>
      <c r="Y8" s="5">
        <f t="shared" si="8"/>
        <v>0</v>
      </c>
      <c r="Z8" s="5">
        <f t="shared" si="0"/>
        <v>527.66999999999996</v>
      </c>
      <c r="AA8" s="5">
        <f t="shared" si="0"/>
        <v>0</v>
      </c>
      <c r="AB8" s="5">
        <f t="shared" si="0"/>
        <v>0</v>
      </c>
      <c r="AC8" s="5">
        <f t="shared" si="0"/>
        <v>0</v>
      </c>
      <c r="AD8" s="5">
        <f t="shared" si="0"/>
        <v>0</v>
      </c>
    </row>
    <row r="9" spans="1:30" x14ac:dyDescent="0.2">
      <c r="A9" s="4" t="s">
        <v>23</v>
      </c>
      <c r="B9" s="5" t="s">
        <v>24</v>
      </c>
      <c r="C9" s="5">
        <v>1</v>
      </c>
      <c r="D9" s="5">
        <v>3</v>
      </c>
      <c r="E9" s="5">
        <v>600</v>
      </c>
      <c r="F9" s="5">
        <v>1.24</v>
      </c>
      <c r="G9" s="5">
        <v>1.1299999999999999</v>
      </c>
      <c r="H9" s="5">
        <v>1.89</v>
      </c>
      <c r="I9" s="5">
        <v>1.32</v>
      </c>
      <c r="J9" s="5">
        <v>1.41</v>
      </c>
      <c r="K9" s="5">
        <v>1.41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f t="shared" si="1"/>
        <v>1</v>
      </c>
      <c r="S9" s="5">
        <f t="shared" si="2"/>
        <v>894</v>
      </c>
      <c r="T9" s="5">
        <f t="shared" si="3"/>
        <v>902.99999999999989</v>
      </c>
      <c r="U9" s="5">
        <f t="shared" si="4"/>
        <v>1284</v>
      </c>
      <c r="V9" s="5">
        <f t="shared" si="5"/>
        <v>897</v>
      </c>
      <c r="W9" s="5">
        <f t="shared" si="6"/>
        <v>996</v>
      </c>
      <c r="X9" s="5">
        <f t="shared" si="7"/>
        <v>996</v>
      </c>
      <c r="Y9" s="5">
        <f t="shared" si="8"/>
        <v>0</v>
      </c>
      <c r="Z9" s="5">
        <f t="shared" si="0"/>
        <v>902.99999999999989</v>
      </c>
      <c r="AA9" s="5">
        <f t="shared" si="0"/>
        <v>0</v>
      </c>
      <c r="AB9" s="5">
        <f t="shared" si="0"/>
        <v>0</v>
      </c>
      <c r="AC9" s="5">
        <f t="shared" si="0"/>
        <v>0</v>
      </c>
      <c r="AD9" s="5">
        <f t="shared" si="0"/>
        <v>0</v>
      </c>
    </row>
    <row r="10" spans="1:30" x14ac:dyDescent="0.2">
      <c r="A10" s="6" t="s">
        <v>25</v>
      </c>
      <c r="B10" s="7" t="s">
        <v>17</v>
      </c>
      <c r="C10" s="7">
        <v>1</v>
      </c>
      <c r="D10" s="7">
        <v>0</v>
      </c>
      <c r="E10" s="7">
        <v>136</v>
      </c>
      <c r="F10" s="7">
        <v>0</v>
      </c>
      <c r="G10" s="7">
        <v>4.78</v>
      </c>
      <c r="H10" s="7">
        <v>2.23</v>
      </c>
      <c r="I10" s="7">
        <v>2.39</v>
      </c>
      <c r="J10" s="7">
        <v>2.2599999999999998</v>
      </c>
      <c r="K10" s="7">
        <v>2.57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f t="shared" si="1"/>
        <v>1</v>
      </c>
      <c r="S10" s="19">
        <f t="shared" si="2"/>
        <v>350</v>
      </c>
      <c r="T10" s="5">
        <f t="shared" si="3"/>
        <v>650.08000000000004</v>
      </c>
      <c r="U10" s="5">
        <f t="shared" si="4"/>
        <v>350</v>
      </c>
      <c r="V10" s="5">
        <f t="shared" si="5"/>
        <v>325.04000000000002</v>
      </c>
      <c r="W10" s="5">
        <f t="shared" si="6"/>
        <v>350</v>
      </c>
      <c r="X10" s="5">
        <f t="shared" si="7"/>
        <v>349.52</v>
      </c>
      <c r="Y10" s="5">
        <f t="shared" si="8"/>
        <v>0</v>
      </c>
      <c r="Z10" s="5">
        <f t="shared" si="0"/>
        <v>0</v>
      </c>
      <c r="AA10" s="5">
        <f t="shared" si="0"/>
        <v>0</v>
      </c>
      <c r="AB10" s="5">
        <f t="shared" si="0"/>
        <v>0</v>
      </c>
      <c r="AC10" s="5">
        <f t="shared" si="0"/>
        <v>0</v>
      </c>
      <c r="AD10" s="5">
        <f t="shared" si="0"/>
        <v>349.52</v>
      </c>
    </row>
    <row r="11" spans="1:30" x14ac:dyDescent="0.2">
      <c r="A11" s="4" t="s">
        <v>26</v>
      </c>
      <c r="B11" s="5" t="s">
        <v>27</v>
      </c>
      <c r="C11" s="5">
        <v>2</v>
      </c>
      <c r="D11" s="5">
        <v>0</v>
      </c>
      <c r="E11" s="5">
        <v>2439</v>
      </c>
      <c r="F11" s="5">
        <v>0</v>
      </c>
      <c r="G11" s="5">
        <v>1.45</v>
      </c>
      <c r="H11" s="5">
        <v>0</v>
      </c>
      <c r="I11" s="5">
        <v>1.2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2</v>
      </c>
      <c r="P11" s="5">
        <v>0</v>
      </c>
      <c r="Q11" s="5">
        <v>0</v>
      </c>
      <c r="R11" s="5">
        <f t="shared" si="1"/>
        <v>2</v>
      </c>
      <c r="S11" s="19">
        <f t="shared" si="2"/>
        <v>350</v>
      </c>
      <c r="T11" s="5">
        <f t="shared" si="3"/>
        <v>3536.5499999999997</v>
      </c>
      <c r="U11" s="19">
        <f t="shared" si="4"/>
        <v>350</v>
      </c>
      <c r="V11" s="5">
        <f t="shared" si="5"/>
        <v>2926.7999999999997</v>
      </c>
      <c r="W11" s="19">
        <f t="shared" si="6"/>
        <v>350</v>
      </c>
      <c r="X11" s="19">
        <f t="shared" si="7"/>
        <v>300</v>
      </c>
      <c r="Y11" s="5">
        <f t="shared" si="8"/>
        <v>0</v>
      </c>
      <c r="Z11" s="5">
        <f t="shared" si="0"/>
        <v>0</v>
      </c>
      <c r="AA11" s="5">
        <f t="shared" si="0"/>
        <v>0</v>
      </c>
      <c r="AB11" s="5">
        <f t="shared" si="0"/>
        <v>5853.5999999999995</v>
      </c>
      <c r="AC11" s="5">
        <f t="shared" si="0"/>
        <v>0</v>
      </c>
      <c r="AD11" s="5">
        <f t="shared" si="0"/>
        <v>0</v>
      </c>
    </row>
    <row r="12" spans="1:30" x14ac:dyDescent="0.2">
      <c r="A12" s="6" t="s">
        <v>28</v>
      </c>
      <c r="B12" s="7" t="s">
        <v>29</v>
      </c>
      <c r="C12" s="7">
        <v>1</v>
      </c>
      <c r="D12" s="7">
        <v>1</v>
      </c>
      <c r="E12" s="7">
        <v>355</v>
      </c>
      <c r="F12" s="7">
        <v>0</v>
      </c>
      <c r="G12" s="7">
        <v>1.62</v>
      </c>
      <c r="H12" s="7">
        <v>1.36</v>
      </c>
      <c r="I12" s="7">
        <v>1.39</v>
      </c>
      <c r="J12" s="7">
        <v>1.03</v>
      </c>
      <c r="K12" s="7">
        <v>1.76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f t="shared" si="1"/>
        <v>1</v>
      </c>
      <c r="S12" s="19">
        <f t="shared" si="2"/>
        <v>350</v>
      </c>
      <c r="T12" s="5">
        <f t="shared" si="3"/>
        <v>650.1</v>
      </c>
      <c r="U12" s="5">
        <f t="shared" si="4"/>
        <v>532.79999999999995</v>
      </c>
      <c r="V12" s="5">
        <f t="shared" si="5"/>
        <v>528.45000000000005</v>
      </c>
      <c r="W12" s="5">
        <f t="shared" si="6"/>
        <v>415.65000000000003</v>
      </c>
      <c r="X12" s="5">
        <f t="shared" si="7"/>
        <v>674.8</v>
      </c>
      <c r="Y12" s="5">
        <f t="shared" si="8"/>
        <v>0</v>
      </c>
      <c r="Z12" s="5">
        <f t="shared" si="0"/>
        <v>0</v>
      </c>
      <c r="AA12" s="5">
        <f t="shared" si="0"/>
        <v>0</v>
      </c>
      <c r="AB12" s="5">
        <f t="shared" si="0"/>
        <v>0</v>
      </c>
      <c r="AC12" s="5">
        <f t="shared" si="0"/>
        <v>415.65000000000003</v>
      </c>
      <c r="AD12" s="5">
        <f t="shared" si="0"/>
        <v>0</v>
      </c>
    </row>
    <row r="13" spans="1:30" x14ac:dyDescent="0.2">
      <c r="A13" s="4" t="s">
        <v>30</v>
      </c>
      <c r="B13" s="5" t="s">
        <v>31</v>
      </c>
      <c r="C13" s="5">
        <v>5</v>
      </c>
      <c r="D13" s="5">
        <v>0</v>
      </c>
      <c r="E13" s="5">
        <v>570</v>
      </c>
      <c r="F13" s="5">
        <v>0.87</v>
      </c>
      <c r="G13" s="5">
        <v>0.87</v>
      </c>
      <c r="H13" s="5">
        <v>1.25</v>
      </c>
      <c r="I13" s="5">
        <v>0.87</v>
      </c>
      <c r="J13" s="5">
        <v>0.9</v>
      </c>
      <c r="K13" s="5">
        <v>1.31</v>
      </c>
      <c r="L13" s="5">
        <v>0</v>
      </c>
      <c r="M13" s="5">
        <v>5</v>
      </c>
      <c r="N13" s="5">
        <v>0</v>
      </c>
      <c r="O13" s="5">
        <v>0</v>
      </c>
      <c r="P13" s="5">
        <v>0</v>
      </c>
      <c r="Q13" s="5">
        <v>0</v>
      </c>
      <c r="R13" s="5">
        <f t="shared" si="1"/>
        <v>5</v>
      </c>
      <c r="S13" s="5">
        <f t="shared" si="2"/>
        <v>495.9</v>
      </c>
      <c r="T13" s="5">
        <f t="shared" si="3"/>
        <v>495.9</v>
      </c>
      <c r="U13" s="5">
        <f t="shared" si="4"/>
        <v>712.5</v>
      </c>
      <c r="V13" s="5">
        <f t="shared" si="5"/>
        <v>495.9</v>
      </c>
      <c r="W13" s="5">
        <f t="shared" si="6"/>
        <v>513</v>
      </c>
      <c r="X13" s="5">
        <f t="shared" si="7"/>
        <v>746.7</v>
      </c>
      <c r="Y13" s="5">
        <f t="shared" si="8"/>
        <v>0</v>
      </c>
      <c r="Z13" s="5">
        <f t="shared" si="0"/>
        <v>2479.5</v>
      </c>
      <c r="AA13" s="5">
        <f t="shared" si="0"/>
        <v>0</v>
      </c>
      <c r="AB13" s="5">
        <f t="shared" si="0"/>
        <v>0</v>
      </c>
      <c r="AC13" s="5">
        <f t="shared" si="0"/>
        <v>0</v>
      </c>
      <c r="AD13" s="5">
        <f t="shared" si="0"/>
        <v>0</v>
      </c>
    </row>
    <row r="14" spans="1:30" x14ac:dyDescent="0.2">
      <c r="A14" s="6" t="s">
        <v>32</v>
      </c>
      <c r="B14" s="7" t="s">
        <v>29</v>
      </c>
      <c r="C14" s="7">
        <v>7</v>
      </c>
      <c r="D14" s="7">
        <v>0</v>
      </c>
      <c r="E14" s="7">
        <v>324</v>
      </c>
      <c r="F14" s="7">
        <v>0</v>
      </c>
      <c r="G14" s="7">
        <v>2.0099999999999998</v>
      </c>
      <c r="H14" s="7">
        <v>1.54</v>
      </c>
      <c r="I14" s="7">
        <v>1.53</v>
      </c>
      <c r="J14" s="7">
        <v>1.28</v>
      </c>
      <c r="K14" s="7">
        <v>1.95</v>
      </c>
      <c r="L14" s="5">
        <v>0</v>
      </c>
      <c r="M14" s="5">
        <v>0</v>
      </c>
      <c r="N14" s="5">
        <v>5</v>
      </c>
      <c r="O14" s="5">
        <v>0</v>
      </c>
      <c r="P14" s="5">
        <v>2</v>
      </c>
      <c r="Q14" s="5">
        <v>0</v>
      </c>
      <c r="R14" s="5">
        <f t="shared" si="1"/>
        <v>7</v>
      </c>
      <c r="S14" s="19">
        <f t="shared" si="2"/>
        <v>350</v>
      </c>
      <c r="T14" s="5">
        <f t="shared" si="3"/>
        <v>651.2399999999999</v>
      </c>
      <c r="U14" s="5">
        <f t="shared" si="4"/>
        <v>498.96000000000004</v>
      </c>
      <c r="V14" s="5">
        <f t="shared" si="5"/>
        <v>495.72</v>
      </c>
      <c r="W14" s="5">
        <f t="shared" si="6"/>
        <v>414.72</v>
      </c>
      <c r="X14" s="5">
        <f t="shared" si="7"/>
        <v>631.79999999999995</v>
      </c>
      <c r="Y14" s="5">
        <f t="shared" si="8"/>
        <v>0</v>
      </c>
      <c r="Z14" s="5">
        <f t="shared" si="0"/>
        <v>0</v>
      </c>
      <c r="AA14" s="5">
        <f t="shared" si="0"/>
        <v>2494.8000000000002</v>
      </c>
      <c r="AB14" s="5">
        <f t="shared" si="0"/>
        <v>0</v>
      </c>
      <c r="AC14" s="5">
        <f t="shared" si="0"/>
        <v>829.44</v>
      </c>
      <c r="AD14" s="5">
        <f t="shared" si="0"/>
        <v>0</v>
      </c>
    </row>
    <row r="15" spans="1:30" ht="30" x14ac:dyDescent="0.2">
      <c r="A15" s="7" t="s">
        <v>40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5">
        <f>SUM(L3:L14)</f>
        <v>4</v>
      </c>
      <c r="M15" s="5">
        <f t="shared" ref="M15:Q15" si="9">SUM(M3:M14)</f>
        <v>8</v>
      </c>
      <c r="N15" s="5">
        <f t="shared" si="9"/>
        <v>6</v>
      </c>
      <c r="O15" s="5">
        <f t="shared" si="9"/>
        <v>7</v>
      </c>
      <c r="P15" s="5">
        <f t="shared" si="9"/>
        <v>3</v>
      </c>
      <c r="Q15" s="5">
        <f t="shared" si="9"/>
        <v>4</v>
      </c>
      <c r="R15" s="5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x14ac:dyDescent="0.2">
      <c r="A16" s="12"/>
      <c r="B16" s="16" t="s">
        <v>33</v>
      </c>
      <c r="C16" s="16"/>
      <c r="D16" s="16"/>
      <c r="E16" s="16"/>
      <c r="F16" s="13">
        <v>350</v>
      </c>
      <c r="G16" s="13">
        <v>400</v>
      </c>
      <c r="H16" s="13">
        <v>350</v>
      </c>
      <c r="I16" s="13">
        <v>300</v>
      </c>
      <c r="J16" s="13">
        <v>350</v>
      </c>
      <c r="K16" s="13">
        <v>300</v>
      </c>
    </row>
    <row r="17" spans="1:27" x14ac:dyDescent="0.2">
      <c r="A17" s="6"/>
      <c r="B17" s="17" t="s">
        <v>34</v>
      </c>
      <c r="C17" s="17"/>
      <c r="D17" s="17"/>
      <c r="E17" s="17"/>
      <c r="F17" s="7">
        <v>50</v>
      </c>
      <c r="G17" s="7">
        <v>75</v>
      </c>
      <c r="H17" s="7">
        <v>50</v>
      </c>
      <c r="I17" s="7">
        <v>35</v>
      </c>
      <c r="J17" s="7">
        <v>50</v>
      </c>
      <c r="K17" s="7">
        <v>50</v>
      </c>
    </row>
    <row r="18" spans="1:27" x14ac:dyDescent="0.2">
      <c r="A18" s="4"/>
      <c r="B18" s="18" t="s">
        <v>35</v>
      </c>
      <c r="C18" s="18"/>
      <c r="D18" s="18"/>
      <c r="E18" s="18"/>
      <c r="F18" s="5">
        <v>4</v>
      </c>
      <c r="G18" s="5">
        <v>8</v>
      </c>
      <c r="H18" s="5">
        <v>7</v>
      </c>
      <c r="I18" s="5">
        <v>7</v>
      </c>
      <c r="J18" s="5">
        <v>3</v>
      </c>
      <c r="K18" s="5">
        <v>4</v>
      </c>
    </row>
    <row r="19" spans="1:27" x14ac:dyDescent="0.2">
      <c r="A19" s="6"/>
      <c r="B19" s="17" t="s">
        <v>36</v>
      </c>
      <c r="C19" s="17"/>
      <c r="D19" s="17"/>
      <c r="E19" s="17"/>
      <c r="F19" s="7">
        <v>1</v>
      </c>
      <c r="G19" s="7">
        <v>7</v>
      </c>
      <c r="H19" s="7">
        <v>6</v>
      </c>
      <c r="I19" s="7">
        <v>0</v>
      </c>
      <c r="J19" s="7">
        <v>0</v>
      </c>
      <c r="K19" s="7">
        <v>4</v>
      </c>
    </row>
    <row r="21" spans="1:27" x14ac:dyDescent="0.2">
      <c r="Z21" s="2" t="s">
        <v>39</v>
      </c>
      <c r="AA21" s="2">
        <f>SUM(Y3:AD14)</f>
        <v>22394.38</v>
      </c>
    </row>
  </sheetData>
  <mergeCells count="8">
    <mergeCell ref="B17:E17"/>
    <mergeCell ref="B18:E18"/>
    <mergeCell ref="B19:E19"/>
    <mergeCell ref="L1:Q1"/>
    <mergeCell ref="Y1:AD1"/>
    <mergeCell ref="S1:X1"/>
    <mergeCell ref="E1:J1"/>
    <mergeCell ref="B16:E16"/>
  </mergeCells>
  <pageMargins left="0.7" right="0.7" top="0.75" bottom="0.75" header="0.3" footer="0.3"/>
  <ignoredErrors>
    <ignoredError sqref="R3:R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Dengale</dc:creator>
  <cp:lastModifiedBy>Guanren Lu (Student)</cp:lastModifiedBy>
  <dcterms:created xsi:type="dcterms:W3CDTF">2023-11-20T19:02:12Z</dcterms:created>
  <dcterms:modified xsi:type="dcterms:W3CDTF">2023-11-22T04:41:49Z</dcterms:modified>
</cp:coreProperties>
</file>