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ae90f5cbd0fd171/UVA/Thesis/MSc-Thesis/data/static/"/>
    </mc:Choice>
  </mc:AlternateContent>
  <xr:revisionPtr revIDLastSave="168" documentId="8_{24DAE849-F9BE-8E4F-9EFD-BAAB6CE40CC3}" xr6:coauthVersionLast="47" xr6:coauthVersionMax="47" xr10:uidLastSave="{D5144D9E-6243-5441-B9D3-645DC6717D82}"/>
  <bookViews>
    <workbookView xWindow="780" yWindow="1000" windowWidth="27640" windowHeight="15600" activeTab="1" xr2:uid="{A5C87CC0-4EBC-8744-9CD3-2EE75DAFC86F}"/>
  </bookViews>
  <sheets>
    <sheet name="summary_scenario_results_tb" sheetId="1" r:id="rId1"/>
    <sheet name="full cohort" sheetId="4" r:id="rId2"/>
    <sheet name="Percentages TB" sheetId="3" r:id="rId3"/>
    <sheet name="CDR TB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4" l="1"/>
  <c r="M4" i="4" s="1"/>
  <c r="L5" i="4"/>
  <c r="M5" i="4" s="1"/>
  <c r="L6" i="4"/>
  <c r="M6" i="4" s="1"/>
  <c r="L7" i="4"/>
  <c r="M7" i="4" s="1"/>
  <c r="L8" i="4"/>
  <c r="M8" i="4" s="1"/>
  <c r="L9" i="4"/>
  <c r="M9" i="4" s="1"/>
  <c r="L3" i="4"/>
  <c r="J4" i="4"/>
  <c r="J5" i="4"/>
  <c r="K5" i="4" s="1"/>
  <c r="J6" i="4"/>
  <c r="K6" i="4" s="1"/>
  <c r="J7" i="4"/>
  <c r="K7" i="4" s="1"/>
  <c r="J8" i="4"/>
  <c r="K8" i="4" s="1"/>
  <c r="J9" i="4"/>
  <c r="K9" i="4" s="1"/>
  <c r="J3" i="4"/>
  <c r="K4" i="4" l="1"/>
  <c r="J4" i="3"/>
  <c r="J5" i="3"/>
  <c r="J6" i="3"/>
  <c r="J7" i="3"/>
  <c r="J8" i="3"/>
  <c r="J3" i="3"/>
  <c r="I3" i="3"/>
  <c r="I4" i="3"/>
  <c r="I5" i="3"/>
  <c r="I6" i="3"/>
  <c r="I7" i="3"/>
  <c r="I8" i="3"/>
  <c r="I2" i="3"/>
  <c r="H4" i="3"/>
  <c r="H5" i="3"/>
  <c r="H6" i="3"/>
  <c r="H7" i="3"/>
  <c r="H8" i="3"/>
  <c r="H3" i="3"/>
  <c r="G3" i="3"/>
  <c r="G4" i="3"/>
  <c r="G5" i="3"/>
  <c r="G6" i="3"/>
  <c r="G7" i="3"/>
  <c r="G8" i="3"/>
  <c r="G2" i="3"/>
  <c r="C4" i="2"/>
  <c r="C5" i="2"/>
  <c r="C6" i="2"/>
  <c r="C7" i="2"/>
  <c r="C8" i="2"/>
  <c r="C3" i="2"/>
</calcChain>
</file>

<file path=xl/sharedStrings.xml><?xml version="1.0" encoding="utf-8"?>
<sst xmlns="http://schemas.openxmlformats.org/spreadsheetml/2006/main" count="41" uniqueCount="29">
  <si>
    <t>tb_present</t>
  </si>
  <si>
    <t>tb_seek_care</t>
  </si>
  <si>
    <t>tb_confirmatory_offered</t>
  </si>
  <si>
    <t>conf_sample_provided</t>
  </si>
  <si>
    <t>patient_conf_result_received</t>
  </si>
  <si>
    <t>case_detection</t>
  </si>
  <si>
    <t>Scenario</t>
  </si>
  <si>
    <t>Baseline</t>
  </si>
  <si>
    <t>Case Detection</t>
  </si>
  <si>
    <t>Change in Case Detection from baseline</t>
  </si>
  <si>
    <t>-</t>
  </si>
  <si>
    <t>Individuals with TB</t>
  </si>
  <si>
    <t>Sought Care</t>
  </si>
  <si>
    <t>Offered testing</t>
  </si>
  <si>
    <t>Provided sample</t>
  </si>
  <si>
    <t>Received TB positive diagnosis</t>
  </si>
  <si>
    <t>Percentage being tested</t>
  </si>
  <si>
    <t>Change in percentage tested from baseline</t>
  </si>
  <si>
    <t>Percentage of those tested who receive results</t>
  </si>
  <si>
    <t>Change from basleine</t>
  </si>
  <si>
    <t>Number of symptomatic individuals</t>
  </si>
  <si>
    <t>Offered Testing</t>
  </si>
  <si>
    <t>Reach testing site</t>
  </si>
  <si>
    <t>Provide sample</t>
  </si>
  <si>
    <t>Sample Tested</t>
  </si>
  <si>
    <t>Received Results</t>
  </si>
  <si>
    <t>Percentage Individuals Tested for TB</t>
  </si>
  <si>
    <t>Change in percentage receiving results from baseline</t>
  </si>
  <si>
    <t>Percentage of individuals tested who receive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</si>
</sst>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sz val="14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0" fontId="0" fillId="0" borderId="0" xfId="0" applyNumberFormat="1"/>
    <xf numFmtId="0" fontId="18" fillId="0" borderId="0" xfId="0" applyFont="1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10" fontId="0" fillId="0" borderId="0" xfId="1" applyNumberFormat="1" applyFont="1"/>
    <xf numFmtId="0" fontId="19" fillId="0" borderId="11" xfId="0" applyFont="1" applyBorder="1" applyAlignment="1">
      <alignment horizontal="center" wrapText="1"/>
    </xf>
    <xf numFmtId="0" fontId="19" fillId="0" borderId="14" xfId="0" applyFont="1" applyBorder="1" applyAlignment="1">
      <alignment horizontal="center" wrapText="1"/>
    </xf>
    <xf numFmtId="0" fontId="19" fillId="0" borderId="15" xfId="0" applyFont="1" applyBorder="1" applyAlignment="1">
      <alignment horizontal="center" wrapText="1"/>
    </xf>
    <xf numFmtId="0" fontId="19" fillId="0" borderId="16" xfId="0" applyFont="1" applyBorder="1" applyAlignment="1">
      <alignment horizontal="center" wrapText="1"/>
    </xf>
    <xf numFmtId="0" fontId="20" fillId="0" borderId="12" xfId="0" applyFont="1" applyBorder="1" applyAlignment="1">
      <alignment horizontal="center" wrapText="1"/>
    </xf>
    <xf numFmtId="0" fontId="20" fillId="0" borderId="17" xfId="0" applyFont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18" xfId="0" applyFont="1" applyBorder="1" applyAlignment="1">
      <alignment horizontal="center" wrapText="1"/>
    </xf>
    <xf numFmtId="10" fontId="20" fillId="0" borderId="17" xfId="1" applyNumberFormat="1" applyFont="1" applyBorder="1" applyAlignment="1">
      <alignment horizontal="center" wrapText="1"/>
    </xf>
    <xf numFmtId="10" fontId="20" fillId="0" borderId="10" xfId="1" applyNumberFormat="1" applyFont="1" applyBorder="1" applyAlignment="1">
      <alignment horizontal="center" wrapText="1"/>
    </xf>
    <xf numFmtId="10" fontId="20" fillId="0" borderId="18" xfId="0" applyNumberFormat="1" applyFont="1" applyBorder="1" applyAlignment="1">
      <alignment horizontal="center" wrapText="1"/>
    </xf>
    <xf numFmtId="0" fontId="20" fillId="0" borderId="13" xfId="0" applyFont="1" applyBorder="1" applyAlignment="1">
      <alignment horizontal="center" wrapText="1"/>
    </xf>
    <xf numFmtId="0" fontId="20" fillId="0" borderId="19" xfId="0" applyFont="1" applyBorder="1" applyAlignment="1">
      <alignment horizontal="center" wrapText="1"/>
    </xf>
    <xf numFmtId="0" fontId="20" fillId="0" borderId="20" xfId="0" applyFont="1" applyBorder="1" applyAlignment="1">
      <alignment horizontal="center" wrapText="1"/>
    </xf>
    <xf numFmtId="0" fontId="20" fillId="0" borderId="21" xfId="0" applyFont="1" applyBorder="1" applyAlignment="1">
      <alignment horizontal="center" wrapText="1"/>
    </xf>
    <xf numFmtId="10" fontId="20" fillId="0" borderId="19" xfId="1" applyNumberFormat="1" applyFont="1" applyBorder="1" applyAlignment="1">
      <alignment horizontal="center" wrapText="1"/>
    </xf>
    <xf numFmtId="10" fontId="20" fillId="0" borderId="20" xfId="1" applyNumberFormat="1" applyFont="1" applyBorder="1" applyAlignment="1">
      <alignment horizontal="center" wrapText="1"/>
    </xf>
    <xf numFmtId="10" fontId="20" fillId="0" borderId="21" xfId="0" applyNumberFormat="1" applyFont="1" applyBorder="1" applyAlignment="1">
      <alignment horizont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0E4A3-3BF0-464E-96AB-9ACF39207B40}">
  <dimension ref="A1:H8"/>
  <sheetViews>
    <sheetView workbookViewId="0">
      <selection activeCell="F15" sqref="F15"/>
    </sheetView>
  </sheetViews>
  <sheetFormatPr baseColWidth="10" defaultRowHeight="16" x14ac:dyDescent="0.2"/>
  <cols>
    <col min="3" max="3" width="9.83203125" bestFit="1" customWidth="1"/>
  </cols>
  <sheetData>
    <row r="1" spans="1:8" ht="17" x14ac:dyDescent="0.2">
      <c r="B1" s="3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">
      <c r="A2">
        <v>1</v>
      </c>
      <c r="B2" t="s">
        <v>7</v>
      </c>
      <c r="C2">
        <v>1058</v>
      </c>
      <c r="D2">
        <v>1006</v>
      </c>
      <c r="E2">
        <v>824</v>
      </c>
      <c r="F2">
        <v>797</v>
      </c>
      <c r="G2">
        <v>604</v>
      </c>
      <c r="H2" s="1">
        <v>0.57088846880907396</v>
      </c>
    </row>
    <row r="3" spans="1:8" x14ac:dyDescent="0.2">
      <c r="A3">
        <v>2</v>
      </c>
      <c r="B3">
        <v>1</v>
      </c>
      <c r="C3">
        <v>1067</v>
      </c>
      <c r="D3">
        <v>1014</v>
      </c>
      <c r="E3">
        <v>831</v>
      </c>
      <c r="F3">
        <v>804</v>
      </c>
      <c r="G3">
        <v>676</v>
      </c>
      <c r="H3" s="1">
        <v>0.63355201499531399</v>
      </c>
    </row>
    <row r="4" spans="1:8" x14ac:dyDescent="0.2">
      <c r="A4">
        <v>3</v>
      </c>
      <c r="B4">
        <v>2</v>
      </c>
      <c r="C4">
        <v>1063</v>
      </c>
      <c r="D4">
        <v>1009</v>
      </c>
      <c r="E4">
        <v>829</v>
      </c>
      <c r="F4">
        <v>802</v>
      </c>
      <c r="G4">
        <v>684</v>
      </c>
      <c r="H4" s="1">
        <v>0.64346190028221995</v>
      </c>
    </row>
    <row r="5" spans="1:8" x14ac:dyDescent="0.2">
      <c r="A5">
        <v>4</v>
      </c>
      <c r="B5">
        <v>3</v>
      </c>
      <c r="C5">
        <v>1059</v>
      </c>
      <c r="D5">
        <v>1006</v>
      </c>
      <c r="E5">
        <v>825</v>
      </c>
      <c r="F5">
        <v>817</v>
      </c>
      <c r="G5">
        <v>760</v>
      </c>
      <c r="H5" s="1">
        <v>0.71765816808309701</v>
      </c>
    </row>
    <row r="6" spans="1:8" x14ac:dyDescent="0.2">
      <c r="A6">
        <v>5</v>
      </c>
      <c r="B6">
        <v>4</v>
      </c>
      <c r="C6">
        <v>1062</v>
      </c>
      <c r="D6">
        <v>1010</v>
      </c>
      <c r="E6">
        <v>960</v>
      </c>
      <c r="F6">
        <v>932</v>
      </c>
      <c r="G6">
        <v>783</v>
      </c>
      <c r="H6" s="1">
        <v>0.73728813559322004</v>
      </c>
    </row>
    <row r="7" spans="1:8" x14ac:dyDescent="0.2">
      <c r="A7">
        <v>6</v>
      </c>
      <c r="B7">
        <v>5</v>
      </c>
      <c r="C7">
        <v>1065</v>
      </c>
      <c r="D7">
        <v>1013</v>
      </c>
      <c r="E7">
        <v>962</v>
      </c>
      <c r="F7">
        <v>934</v>
      </c>
      <c r="G7">
        <v>797</v>
      </c>
      <c r="H7" s="1">
        <v>0.74835680751173705</v>
      </c>
    </row>
    <row r="8" spans="1:8" x14ac:dyDescent="0.2">
      <c r="A8">
        <v>7</v>
      </c>
      <c r="B8">
        <v>6</v>
      </c>
      <c r="C8">
        <v>1066</v>
      </c>
      <c r="D8">
        <v>1012</v>
      </c>
      <c r="E8">
        <v>962</v>
      </c>
      <c r="F8">
        <v>957</v>
      </c>
      <c r="G8">
        <v>890</v>
      </c>
      <c r="H8" s="1">
        <v>0.83489681050656706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551FA-4902-2F4B-A94E-A3C1F3BCFE69}">
  <dimension ref="B1:M9"/>
  <sheetViews>
    <sheetView tabSelected="1" workbookViewId="0">
      <selection activeCell="H15" sqref="H15"/>
    </sheetView>
  </sheetViews>
  <sheetFormatPr baseColWidth="10" defaultRowHeight="16" x14ac:dyDescent="0.2"/>
  <cols>
    <col min="2" max="2" width="10.83203125" customWidth="1"/>
    <col min="3" max="3" width="14.6640625" customWidth="1"/>
    <col min="4" max="4" width="11.1640625" bestFit="1" customWidth="1"/>
    <col min="5" max="5" width="13.83203125" bestFit="1" customWidth="1"/>
    <col min="6" max="6" width="14" customWidth="1"/>
    <col min="7" max="7" width="13.83203125" bestFit="1" customWidth="1"/>
    <col min="8" max="8" width="13.1640625" bestFit="1" customWidth="1"/>
    <col min="9" max="9" width="10.6640625" customWidth="1"/>
    <col min="10" max="10" width="14.6640625" customWidth="1"/>
    <col min="11" max="11" width="18.1640625" customWidth="1"/>
    <col min="12" max="12" width="19.83203125" customWidth="1"/>
    <col min="13" max="13" width="22" customWidth="1"/>
  </cols>
  <sheetData>
    <row r="1" spans="2:13" ht="17" thickBot="1" x14ac:dyDescent="0.25"/>
    <row r="2" spans="2:13" s="2" customFormat="1" ht="140" x14ac:dyDescent="0.25">
      <c r="B2" s="6" t="s">
        <v>6</v>
      </c>
      <c r="C2" s="7" t="s">
        <v>20</v>
      </c>
      <c r="D2" s="8" t="s">
        <v>12</v>
      </c>
      <c r="E2" s="8" t="s">
        <v>21</v>
      </c>
      <c r="F2" s="8" t="s">
        <v>22</v>
      </c>
      <c r="G2" s="8" t="s">
        <v>23</v>
      </c>
      <c r="H2" s="8" t="s">
        <v>24</v>
      </c>
      <c r="I2" s="9" t="s">
        <v>25</v>
      </c>
      <c r="J2" s="7" t="s">
        <v>26</v>
      </c>
      <c r="K2" s="8" t="s">
        <v>17</v>
      </c>
      <c r="L2" s="8" t="s">
        <v>28</v>
      </c>
      <c r="M2" s="9" t="s">
        <v>27</v>
      </c>
    </row>
    <row r="3" spans="2:13" ht="20" x14ac:dyDescent="0.25">
      <c r="B3" s="10" t="s">
        <v>7</v>
      </c>
      <c r="C3" s="11">
        <v>10000</v>
      </c>
      <c r="D3" s="12">
        <v>9503</v>
      </c>
      <c r="E3" s="12">
        <v>7792</v>
      </c>
      <c r="F3" s="12">
        <v>7609</v>
      </c>
      <c r="G3" s="12">
        <v>7581</v>
      </c>
      <c r="H3" s="12">
        <v>7456</v>
      </c>
      <c r="I3" s="13">
        <v>6860</v>
      </c>
      <c r="J3" s="14">
        <f>H3/C3</f>
        <v>0.74560000000000004</v>
      </c>
      <c r="K3" s="12" t="s">
        <v>10</v>
      </c>
      <c r="L3" s="15">
        <f>I3/H3</f>
        <v>0.92006437768240346</v>
      </c>
      <c r="M3" s="13" t="s">
        <v>10</v>
      </c>
    </row>
    <row r="4" spans="2:13" ht="19" x14ac:dyDescent="0.25">
      <c r="B4" s="10">
        <v>1</v>
      </c>
      <c r="C4" s="11">
        <v>10000</v>
      </c>
      <c r="D4" s="12">
        <v>9500</v>
      </c>
      <c r="E4" s="12">
        <v>7789</v>
      </c>
      <c r="F4" s="12">
        <v>7605</v>
      </c>
      <c r="G4" s="12">
        <v>7578</v>
      </c>
      <c r="H4" s="12">
        <v>7453</v>
      </c>
      <c r="I4" s="13">
        <v>6858</v>
      </c>
      <c r="J4" s="14">
        <f t="shared" ref="J4:J9" si="0">H4/C4</f>
        <v>0.74529999999999996</v>
      </c>
      <c r="K4" s="15">
        <f>J4-J3</f>
        <v>-3.0000000000007798E-4</v>
      </c>
      <c r="L4" s="15">
        <f t="shared" ref="L4:L9" si="1">I4/H4</f>
        <v>0.92016637595599082</v>
      </c>
      <c r="M4" s="16">
        <f>L4-$L$3</f>
        <v>1.0199827358736702E-4</v>
      </c>
    </row>
    <row r="5" spans="2:13" ht="19" x14ac:dyDescent="0.25">
      <c r="B5" s="10">
        <v>2</v>
      </c>
      <c r="C5" s="11">
        <v>10000</v>
      </c>
      <c r="D5" s="12">
        <v>9499</v>
      </c>
      <c r="E5" s="12">
        <v>7788</v>
      </c>
      <c r="F5" s="12">
        <v>7606</v>
      </c>
      <c r="G5" s="12">
        <v>7578</v>
      </c>
      <c r="H5" s="12">
        <v>7578</v>
      </c>
      <c r="I5" s="13">
        <v>6968</v>
      </c>
      <c r="J5" s="14">
        <f t="shared" si="0"/>
        <v>0.75780000000000003</v>
      </c>
      <c r="K5" s="15">
        <f>J5-$J$3</f>
        <v>1.2199999999999989E-2</v>
      </c>
      <c r="L5" s="15">
        <f t="shared" si="1"/>
        <v>0.9195038268672473</v>
      </c>
      <c r="M5" s="16">
        <f t="shared" ref="M5:M9" si="2">L5-$L$3</f>
        <v>-5.6055081515615779E-4</v>
      </c>
    </row>
    <row r="6" spans="2:13" ht="19" x14ac:dyDescent="0.25">
      <c r="B6" s="10">
        <v>3</v>
      </c>
      <c r="C6" s="11">
        <v>10000</v>
      </c>
      <c r="D6" s="12">
        <v>9500</v>
      </c>
      <c r="E6" s="12">
        <v>7796</v>
      </c>
      <c r="F6" s="12">
        <v>7796</v>
      </c>
      <c r="G6" s="12">
        <v>7766</v>
      </c>
      <c r="H6" s="12">
        <v>7766</v>
      </c>
      <c r="I6" s="13">
        <v>7766</v>
      </c>
      <c r="J6" s="14">
        <f t="shared" si="0"/>
        <v>0.77659999999999996</v>
      </c>
      <c r="K6" s="15">
        <f t="shared" ref="K6:K9" si="3">J6-$J$3</f>
        <v>3.0999999999999917E-2</v>
      </c>
      <c r="L6" s="15">
        <f t="shared" si="1"/>
        <v>1</v>
      </c>
      <c r="M6" s="16">
        <f t="shared" si="2"/>
        <v>7.9935622317596544E-2</v>
      </c>
    </row>
    <row r="7" spans="2:13" ht="19" x14ac:dyDescent="0.25">
      <c r="B7" s="10">
        <v>4</v>
      </c>
      <c r="C7" s="11">
        <v>10000</v>
      </c>
      <c r="D7" s="12">
        <v>9504</v>
      </c>
      <c r="E7" s="12">
        <v>9029</v>
      </c>
      <c r="F7" s="12">
        <v>8819</v>
      </c>
      <c r="G7" s="12">
        <v>8813</v>
      </c>
      <c r="H7" s="12">
        <v>8667</v>
      </c>
      <c r="I7" s="13">
        <v>7969</v>
      </c>
      <c r="J7" s="14">
        <f t="shared" si="0"/>
        <v>0.86670000000000003</v>
      </c>
      <c r="K7" s="15">
        <f t="shared" si="3"/>
        <v>0.12109999999999999</v>
      </c>
      <c r="L7" s="15">
        <f t="shared" si="1"/>
        <v>0.9194646359755394</v>
      </c>
      <c r="M7" s="16">
        <f t="shared" si="2"/>
        <v>-5.9974170686405426E-4</v>
      </c>
    </row>
    <row r="8" spans="2:13" ht="19" x14ac:dyDescent="0.25">
      <c r="B8" s="10">
        <v>5</v>
      </c>
      <c r="C8" s="11">
        <v>10000</v>
      </c>
      <c r="D8" s="12">
        <v>9506</v>
      </c>
      <c r="E8" s="12">
        <v>9032</v>
      </c>
      <c r="F8" s="12">
        <v>8819</v>
      </c>
      <c r="G8" s="12">
        <v>8814</v>
      </c>
      <c r="H8" s="12">
        <v>8814</v>
      </c>
      <c r="I8" s="13">
        <v>8112</v>
      </c>
      <c r="J8" s="14">
        <f t="shared" si="0"/>
        <v>0.88139999999999996</v>
      </c>
      <c r="K8" s="15">
        <f t="shared" si="3"/>
        <v>0.13579999999999992</v>
      </c>
      <c r="L8" s="15">
        <f t="shared" si="1"/>
        <v>0.92035398230088494</v>
      </c>
      <c r="M8" s="16">
        <f t="shared" si="2"/>
        <v>2.8960461848148711E-4</v>
      </c>
    </row>
    <row r="9" spans="2:13" ht="20" thickBot="1" x14ac:dyDescent="0.3">
      <c r="B9" s="17">
        <v>6</v>
      </c>
      <c r="C9" s="18">
        <v>10000</v>
      </c>
      <c r="D9" s="19">
        <v>9500</v>
      </c>
      <c r="E9" s="19">
        <v>9026</v>
      </c>
      <c r="F9" s="19">
        <v>9026</v>
      </c>
      <c r="G9" s="19">
        <v>9020</v>
      </c>
      <c r="H9" s="19">
        <v>9020</v>
      </c>
      <c r="I9" s="20">
        <v>9020</v>
      </c>
      <c r="J9" s="21">
        <f t="shared" si="0"/>
        <v>0.90200000000000002</v>
      </c>
      <c r="K9" s="22">
        <f t="shared" si="3"/>
        <v>0.15639999999999998</v>
      </c>
      <c r="L9" s="22">
        <f t="shared" si="1"/>
        <v>1</v>
      </c>
      <c r="M9" s="23">
        <f t="shared" si="2"/>
        <v>7.9935622317596544E-2</v>
      </c>
    </row>
  </sheetData>
  <conditionalFormatting sqref="C3:I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38963-381F-4A4C-8E07-A2B8186F5CAD}">
  <dimension ref="A1:J8"/>
  <sheetViews>
    <sheetView workbookViewId="0">
      <selection activeCell="J1" sqref="J1"/>
    </sheetView>
  </sheetViews>
  <sheetFormatPr baseColWidth="10" defaultRowHeight="16" x14ac:dyDescent="0.2"/>
  <cols>
    <col min="2" max="2" width="16.33203125" bestFit="1" customWidth="1"/>
    <col min="3" max="3" width="11.1640625" bestFit="1" customWidth="1"/>
    <col min="4" max="4" width="13.6640625" bestFit="1" customWidth="1"/>
    <col min="5" max="5" width="14.83203125" bestFit="1" customWidth="1"/>
    <col min="6" max="6" width="26.6640625" bestFit="1" customWidth="1"/>
    <col min="7" max="7" width="21.5" bestFit="1" customWidth="1"/>
    <col min="8" max="8" width="20.6640625" customWidth="1"/>
  </cols>
  <sheetData>
    <row r="1" spans="1:10" s="4" customFormat="1" ht="85" x14ac:dyDescent="0.2">
      <c r="A1" s="3" t="s">
        <v>6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</row>
    <row r="2" spans="1:10" x14ac:dyDescent="0.2">
      <c r="A2" t="s">
        <v>7</v>
      </c>
      <c r="B2">
        <v>1058</v>
      </c>
      <c r="C2">
        <v>1006</v>
      </c>
      <c r="D2">
        <v>824</v>
      </c>
      <c r="E2">
        <v>797</v>
      </c>
      <c r="F2">
        <v>604</v>
      </c>
      <c r="G2" s="5">
        <f>E2/B2</f>
        <v>0.75330812854442342</v>
      </c>
      <c r="H2" s="5" t="s">
        <v>10</v>
      </c>
      <c r="I2" s="5">
        <f>F2/E2</f>
        <v>0.75784190715181932</v>
      </c>
      <c r="J2" t="s">
        <v>10</v>
      </c>
    </row>
    <row r="3" spans="1:10" x14ac:dyDescent="0.2">
      <c r="A3">
        <v>1</v>
      </c>
      <c r="B3">
        <v>1067</v>
      </c>
      <c r="C3">
        <v>1014</v>
      </c>
      <c r="D3">
        <v>831</v>
      </c>
      <c r="E3">
        <v>804</v>
      </c>
      <c r="F3">
        <v>676</v>
      </c>
      <c r="G3" s="5">
        <f t="shared" ref="G3:G8" si="0">E3/B3</f>
        <v>0.75351452671040298</v>
      </c>
      <c r="H3" s="5">
        <f>G3-$G$2</f>
        <v>2.0639816597955996E-4</v>
      </c>
      <c r="I3" s="5">
        <f t="shared" ref="I3:I8" si="1">F3/E3</f>
        <v>0.84079601990049746</v>
      </c>
      <c r="J3" s="1">
        <f>I3-$I$2</f>
        <v>8.2954112748678144E-2</v>
      </c>
    </row>
    <row r="4" spans="1:10" x14ac:dyDescent="0.2">
      <c r="A4">
        <v>2</v>
      </c>
      <c r="B4">
        <v>1063</v>
      </c>
      <c r="C4">
        <v>1009</v>
      </c>
      <c r="D4">
        <v>829</v>
      </c>
      <c r="E4">
        <v>802</v>
      </c>
      <c r="F4">
        <v>684</v>
      </c>
      <c r="G4" s="5">
        <f t="shared" si="0"/>
        <v>0.75446848541862654</v>
      </c>
      <c r="H4" s="5">
        <f t="shared" ref="H4:H8" si="2">G4-$G$2</f>
        <v>1.1603568742031278E-3</v>
      </c>
      <c r="I4" s="5">
        <f t="shared" si="1"/>
        <v>0.8528678304239401</v>
      </c>
      <c r="J4" s="1">
        <f t="shared" ref="J4:J8" si="3">I4-$I$2</f>
        <v>9.5025923272120782E-2</v>
      </c>
    </row>
    <row r="5" spans="1:10" x14ac:dyDescent="0.2">
      <c r="A5">
        <v>3</v>
      </c>
      <c r="B5">
        <v>1059</v>
      </c>
      <c r="C5">
        <v>1006</v>
      </c>
      <c r="D5">
        <v>825</v>
      </c>
      <c r="E5">
        <v>817</v>
      </c>
      <c r="F5">
        <v>760</v>
      </c>
      <c r="G5" s="5">
        <f t="shared" si="0"/>
        <v>0.77148253068932959</v>
      </c>
      <c r="H5" s="5">
        <f t="shared" si="2"/>
        <v>1.8174402144906177E-2</v>
      </c>
      <c r="I5" s="5">
        <f t="shared" si="1"/>
        <v>0.93023255813953487</v>
      </c>
      <c r="J5" s="1">
        <f t="shared" si="3"/>
        <v>0.17239065098771555</v>
      </c>
    </row>
    <row r="6" spans="1:10" x14ac:dyDescent="0.2">
      <c r="A6">
        <v>4</v>
      </c>
      <c r="B6">
        <v>1062</v>
      </c>
      <c r="C6">
        <v>1010</v>
      </c>
      <c r="D6">
        <v>960</v>
      </c>
      <c r="E6">
        <v>932</v>
      </c>
      <c r="F6">
        <v>783</v>
      </c>
      <c r="G6" s="5">
        <f t="shared" si="0"/>
        <v>0.87758945386064036</v>
      </c>
      <c r="H6" s="5">
        <f t="shared" si="2"/>
        <v>0.12428132531621694</v>
      </c>
      <c r="I6" s="5">
        <f t="shared" si="1"/>
        <v>0.84012875536480691</v>
      </c>
      <c r="J6" s="1">
        <f t="shared" si="3"/>
        <v>8.2286848212987596E-2</v>
      </c>
    </row>
    <row r="7" spans="1:10" x14ac:dyDescent="0.2">
      <c r="A7">
        <v>5</v>
      </c>
      <c r="B7">
        <v>1065</v>
      </c>
      <c r="C7">
        <v>1013</v>
      </c>
      <c r="D7">
        <v>962</v>
      </c>
      <c r="E7">
        <v>934</v>
      </c>
      <c r="F7">
        <v>797</v>
      </c>
      <c r="G7" s="5">
        <f t="shared" si="0"/>
        <v>0.87699530516431923</v>
      </c>
      <c r="H7" s="5">
        <f t="shared" si="2"/>
        <v>0.12368717661989581</v>
      </c>
      <c r="I7" s="5">
        <f t="shared" si="1"/>
        <v>0.85331905781584583</v>
      </c>
      <c r="J7" s="1">
        <f t="shared" si="3"/>
        <v>9.5477150664026511E-2</v>
      </c>
    </row>
    <row r="8" spans="1:10" x14ac:dyDescent="0.2">
      <c r="A8">
        <v>6</v>
      </c>
      <c r="B8">
        <v>1066</v>
      </c>
      <c r="C8">
        <v>1012</v>
      </c>
      <c r="D8">
        <v>962</v>
      </c>
      <c r="E8">
        <v>957</v>
      </c>
      <c r="F8">
        <v>890</v>
      </c>
      <c r="G8" s="5">
        <f t="shared" si="0"/>
        <v>0.89774859287054409</v>
      </c>
      <c r="H8" s="5">
        <f t="shared" si="2"/>
        <v>0.14444046432612068</v>
      </c>
      <c r="I8" s="5">
        <f t="shared" si="1"/>
        <v>0.92998955067920586</v>
      </c>
      <c r="J8" s="1">
        <f t="shared" si="3"/>
        <v>0.17214764352738654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DB32E-11D4-FE42-A943-C8174B1CBD40}">
  <dimension ref="A1:C8"/>
  <sheetViews>
    <sheetView workbookViewId="0">
      <selection activeCell="G11" sqref="G11"/>
    </sheetView>
  </sheetViews>
  <sheetFormatPr baseColWidth="10" defaultRowHeight="16" x14ac:dyDescent="0.2"/>
  <cols>
    <col min="2" max="2" width="14" bestFit="1" customWidth="1"/>
    <col min="3" max="3" width="17.5" customWidth="1"/>
  </cols>
  <sheetData>
    <row r="1" spans="1:3" s="4" customFormat="1" ht="85" x14ac:dyDescent="0.2">
      <c r="A1" s="3" t="s">
        <v>6</v>
      </c>
      <c r="B1" s="3" t="s">
        <v>8</v>
      </c>
      <c r="C1" s="3" t="s">
        <v>9</v>
      </c>
    </row>
    <row r="2" spans="1:3" x14ac:dyDescent="0.2">
      <c r="A2" t="s">
        <v>7</v>
      </c>
      <c r="B2" s="1">
        <v>0.57088846880907396</v>
      </c>
      <c r="C2" t="s">
        <v>10</v>
      </c>
    </row>
    <row r="3" spans="1:3" x14ac:dyDescent="0.2">
      <c r="A3">
        <v>1</v>
      </c>
      <c r="B3" s="1">
        <v>0.63355201499531399</v>
      </c>
      <c r="C3" s="1">
        <f>B3-$B$2</f>
        <v>6.2663546186240038E-2</v>
      </c>
    </row>
    <row r="4" spans="1:3" x14ac:dyDescent="0.2">
      <c r="A4">
        <v>2</v>
      </c>
      <c r="B4" s="1">
        <v>0.64346190028221995</v>
      </c>
      <c r="C4" s="1">
        <f t="shared" ref="C4:C8" si="0">B4-$B$2</f>
        <v>7.2573431473145988E-2</v>
      </c>
    </row>
    <row r="5" spans="1:3" x14ac:dyDescent="0.2">
      <c r="A5">
        <v>3</v>
      </c>
      <c r="B5" s="1">
        <v>0.71765816808309701</v>
      </c>
      <c r="C5" s="1">
        <f t="shared" si="0"/>
        <v>0.14676969927402306</v>
      </c>
    </row>
    <row r="6" spans="1:3" x14ac:dyDescent="0.2">
      <c r="A6">
        <v>4</v>
      </c>
      <c r="B6" s="1">
        <v>0.73728813559322004</v>
      </c>
      <c r="C6" s="1">
        <f t="shared" si="0"/>
        <v>0.16639966678414608</v>
      </c>
    </row>
    <row r="7" spans="1:3" x14ac:dyDescent="0.2">
      <c r="A7">
        <v>5</v>
      </c>
      <c r="B7" s="1">
        <v>0.74835680751173705</v>
      </c>
      <c r="C7" s="1">
        <f t="shared" si="0"/>
        <v>0.1774683387026631</v>
      </c>
    </row>
    <row r="8" spans="1:3" x14ac:dyDescent="0.2">
      <c r="A8">
        <v>6</v>
      </c>
      <c r="B8" s="1">
        <v>0.83489681050656706</v>
      </c>
      <c r="C8" s="1">
        <f t="shared" si="0"/>
        <v>0.2640083416974931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summary_scenario_results_tb</vt:lpstr>
      <vt:lpstr>full cohort</vt:lpstr>
      <vt:lpstr>Percentages TB</vt:lpstr>
      <vt:lpstr>CDR 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de Nooy</dc:creator>
  <cp:lastModifiedBy>Alex de Nooy</cp:lastModifiedBy>
  <dcterms:created xsi:type="dcterms:W3CDTF">2024-05-07T11:12:19Z</dcterms:created>
  <dcterms:modified xsi:type="dcterms:W3CDTF">2024-05-07T12:52:56Z</dcterms:modified>
</cp:coreProperties>
</file>